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0" windowWidth="18120" windowHeight="12380" tabRatio="601" activeTab="0"/>
  </bookViews>
  <sheets>
    <sheet name="５０社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<sst xmlns="http://schemas.openxmlformats.org/spreadsheetml/2006/main" count="99" uniqueCount="68">
  <si>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南海国際旅行</t>
  </si>
  <si>
    <t>京阪交通社</t>
  </si>
  <si>
    <t>全日空ワールド</t>
  </si>
  <si>
    <t>京王観光</t>
  </si>
  <si>
    <t>九州旅客鉄道</t>
  </si>
  <si>
    <t>エムオーツーリスト</t>
  </si>
  <si>
    <t>郵船トラベル</t>
  </si>
  <si>
    <t>北海道旅客鉄道</t>
  </si>
  <si>
    <t>アールアンドシーツアーズ</t>
  </si>
  <si>
    <t>オーエムシーカード</t>
  </si>
  <si>
    <t>小田急トラベルサービス</t>
  </si>
  <si>
    <t>阪神電気鉄道</t>
  </si>
  <si>
    <t>内外航空サービス</t>
  </si>
  <si>
    <t>沖縄ツーリスト</t>
  </si>
  <si>
    <t>北海道ツアーシステム</t>
  </si>
  <si>
    <t>トラベルプラザインターナショナル</t>
  </si>
  <si>
    <t>ニュー・オリエント・エキスプレス</t>
  </si>
  <si>
    <t>西日本旅客鉄道</t>
  </si>
  <si>
    <t>新日本トラベル</t>
  </si>
  <si>
    <t>東日観光</t>
  </si>
  <si>
    <t>芙蓉航空サービス</t>
  </si>
  <si>
    <t>京成トラベルサービス</t>
  </si>
  <si>
    <t>トラベル日本</t>
  </si>
  <si>
    <t>日立トラベルビューロー</t>
  </si>
  <si>
    <t>三交旅行</t>
  </si>
  <si>
    <t>近畿日本ツーリスト</t>
  </si>
  <si>
    <t>外国人旅行</t>
  </si>
  <si>
    <t>国内旅行</t>
  </si>
  <si>
    <t>合計</t>
  </si>
  <si>
    <t>月比</t>
  </si>
  <si>
    <t>会　　　　　　社　　　　　　名</t>
  </si>
  <si>
    <t>取　扱　額</t>
  </si>
  <si>
    <t>前年同月取</t>
  </si>
  <si>
    <t>前年同</t>
  </si>
  <si>
    <t>（千円）</t>
  </si>
  <si>
    <t>扱額（千円）</t>
  </si>
  <si>
    <t>小　　　　　　　　　計</t>
  </si>
  <si>
    <t>合　　　　　　　　　計</t>
  </si>
  <si>
    <t>2002年11月の主要旅行業者旅行取扱状況速報</t>
  </si>
  <si>
    <t>前々年同月</t>
  </si>
  <si>
    <t>取扱額（千円）</t>
  </si>
  <si>
    <t>前々年</t>
  </si>
  <si>
    <t>同月比</t>
  </si>
  <si>
    <t>海外旅行</t>
  </si>
  <si>
    <t>ジェイティービー</t>
  </si>
  <si>
    <t>日本旅行</t>
  </si>
  <si>
    <t>阪急交通社</t>
  </si>
  <si>
    <t>ジェイティービートラベランド</t>
  </si>
  <si>
    <t>東急観光</t>
  </si>
  <si>
    <t>エイチ・アイ・エス</t>
  </si>
  <si>
    <t>日本通運</t>
  </si>
  <si>
    <t>名鉄観光サービス</t>
  </si>
  <si>
    <t>農協観光</t>
  </si>
  <si>
    <t>ジャルパック</t>
  </si>
  <si>
    <t>読売旅行</t>
  </si>
  <si>
    <t>ジャパンツアーシステム</t>
  </si>
  <si>
    <t>全日空トラベル</t>
  </si>
  <si>
    <t>ジェイアール東海ツアーズ</t>
  </si>
  <si>
    <t>全日空スカイホリデー</t>
  </si>
  <si>
    <t>パシフィックツアーシステムズ</t>
  </si>
  <si>
    <t>ジェイティービーワールド</t>
  </si>
  <si>
    <t>ジェイティービーワールド西日本</t>
  </si>
  <si>
    <t>東武トラベル</t>
  </si>
  <si>
    <t>タビックスジャパン</t>
  </si>
  <si>
    <t>西鉄旅行</t>
  </si>
  <si>
    <t>ビッグホリデー</t>
  </si>
  <si>
    <t>日新航空サービス</t>
  </si>
  <si>
    <t>ジャスナイスウイング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</si>
</sst>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0.0%"/>
    <numFmt numFmtId="183" formatCode="0;[Red]0"/>
    <numFmt numFmtId="184" formatCode="0.00;[Red]0.0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0"/>
    </font>
    <font>
      <sz val="12"/>
      <name val="ＭＳ ゴシック"/>
      <family val="3"/>
    </font>
    <font>
      <sz val="10"/>
      <name val="ＭＳ ゴシック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Border="1" applyAlignment="1">
      <alignment horizontal="centerContinuous"/>
    </xf>
    <xf numFmtId="3" fontId="8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 applyProtection="1">
      <alignment/>
      <protection/>
    </xf>
    <xf numFmtId="38" fontId="8" fillId="0" borderId="1" xfId="17" applyFont="1" applyBorder="1" applyAlignment="1">
      <alignment/>
    </xf>
    <xf numFmtId="38" fontId="8" fillId="0" borderId="5" xfId="17" applyFont="1" applyBorder="1" applyAlignment="1" applyProtection="1">
      <alignment/>
      <protection locked="0"/>
    </xf>
    <xf numFmtId="38" fontId="8" fillId="0" borderId="2" xfId="17" applyFont="1" applyBorder="1" applyAlignment="1" applyProtection="1">
      <alignment/>
      <protection locked="0"/>
    </xf>
    <xf numFmtId="182" fontId="8" fillId="0" borderId="4" xfId="15" applyNumberFormat="1" applyFont="1" applyBorder="1" applyAlignment="1">
      <alignment/>
    </xf>
    <xf numFmtId="38" fontId="8" fillId="0" borderId="7" xfId="17" applyFont="1" applyBorder="1" applyAlignment="1" applyProtection="1">
      <alignment/>
      <protection locked="0"/>
    </xf>
    <xf numFmtId="38" fontId="8" fillId="0" borderId="8" xfId="17" applyFont="1" applyBorder="1" applyAlignment="1">
      <alignment/>
    </xf>
    <xf numFmtId="182" fontId="8" fillId="0" borderId="5" xfId="15" applyNumberFormat="1" applyFont="1" applyBorder="1" applyAlignment="1">
      <alignment/>
    </xf>
    <xf numFmtId="0" fontId="8" fillId="0" borderId="5" xfId="0" applyFont="1" applyBorder="1" applyAlignment="1" applyProtection="1">
      <alignment/>
      <protection/>
    </xf>
    <xf numFmtId="38" fontId="8" fillId="0" borderId="2" xfId="17" applyFont="1" applyBorder="1" applyAlignment="1">
      <alignment/>
    </xf>
    <xf numFmtId="38" fontId="8" fillId="0" borderId="0" xfId="17" applyFont="1" applyBorder="1" applyAlignment="1">
      <alignment/>
    </xf>
    <xf numFmtId="38" fontId="8" fillId="0" borderId="5" xfId="17" applyFont="1" applyBorder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38" fontId="8" fillId="0" borderId="7" xfId="17" applyFont="1" applyBorder="1" applyAlignment="1">
      <alignment/>
    </xf>
    <xf numFmtId="38" fontId="8" fillId="0" borderId="0" xfId="17" applyFont="1" applyBorder="1" applyAlignment="1" applyProtection="1">
      <alignment/>
      <protection locked="0"/>
    </xf>
    <xf numFmtId="182" fontId="8" fillId="0" borderId="6" xfId="15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38" fontId="8" fillId="0" borderId="9" xfId="17" applyFont="1" applyBorder="1" applyAlignment="1">
      <alignment/>
    </xf>
    <xf numFmtId="182" fontId="8" fillId="0" borderId="10" xfId="15" applyNumberFormat="1" applyFont="1" applyBorder="1" applyAlignment="1">
      <alignment/>
    </xf>
    <xf numFmtId="0" fontId="8" fillId="0" borderId="9" xfId="0" applyFont="1" applyBorder="1" applyAlignment="1">
      <alignment/>
    </xf>
    <xf numFmtId="0" fontId="8" fillId="0" borderId="3" xfId="0" applyFont="1" applyBorder="1" applyAlignment="1">
      <alignment horizontal="center"/>
    </xf>
    <xf numFmtId="38" fontId="8" fillId="0" borderId="3" xfId="17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82" fontId="8" fillId="0" borderId="11" xfId="15" applyNumberFormat="1" applyFont="1" applyBorder="1" applyAlignment="1">
      <alignment/>
    </xf>
    <xf numFmtId="182" fontId="8" fillId="0" borderId="7" xfId="15" applyNumberFormat="1" applyFont="1" applyBorder="1" applyAlignment="1">
      <alignment/>
    </xf>
    <xf numFmtId="182" fontId="8" fillId="0" borderId="12" xfId="15" applyNumberFormat="1" applyFont="1" applyBorder="1" applyAlignment="1">
      <alignment/>
    </xf>
    <xf numFmtId="182" fontId="8" fillId="0" borderId="13" xfId="15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182" fontId="8" fillId="0" borderId="2" xfId="15" applyNumberFormat="1" applyFont="1" applyBorder="1" applyAlignment="1">
      <alignment/>
    </xf>
    <xf numFmtId="177" fontId="8" fillId="0" borderId="4" xfId="0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2" fontId="9" fillId="0" borderId="12" xfId="15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workbookViewId="0" topLeftCell="A1">
      <selection activeCell="A1" sqref="A1"/>
    </sheetView>
  </sheetViews>
  <sheetFormatPr defaultColWidth="11.00390625" defaultRowHeight="13.5"/>
  <cols>
    <col min="1" max="1" width="28.75390625" style="5" customWidth="1"/>
    <col min="2" max="2" width="0.2421875" style="5" hidden="1" customWidth="1"/>
    <col min="3" max="3" width="10.75390625" style="5" customWidth="1"/>
    <col min="4" max="4" width="9.875" style="5" hidden="1" customWidth="1"/>
    <col min="5" max="5" width="10.75390625" style="5" hidden="1" customWidth="1"/>
    <col min="6" max="7" width="6.375" style="5" customWidth="1"/>
    <col min="8" max="8" width="9.00390625" style="5" customWidth="1"/>
    <col min="9" max="9" width="9.00390625" style="5" hidden="1" customWidth="1"/>
    <col min="10" max="10" width="11.25390625" style="5" hidden="1" customWidth="1"/>
    <col min="11" max="12" width="6.375" style="5" customWidth="1"/>
    <col min="13" max="13" width="10.75390625" style="5" customWidth="1"/>
    <col min="14" max="15" width="10.75390625" style="5" hidden="1" customWidth="1"/>
    <col min="16" max="17" width="6.375" style="5" customWidth="1"/>
    <col min="18" max="18" width="10.75390625" style="5" customWidth="1"/>
    <col min="19" max="20" width="10.75390625" style="5" hidden="1" customWidth="1"/>
    <col min="21" max="22" width="6.375" style="5" customWidth="1"/>
    <col min="23" max="16384" width="8.75390625" style="5" customWidth="1"/>
  </cols>
  <sheetData>
    <row r="1" spans="1:22" s="40" customFormat="1" ht="18.75" customHeight="1">
      <c r="A1" s="1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6.5" customHeight="1">
      <c r="A2" s="6"/>
      <c r="B2" s="7"/>
      <c r="C2" s="49" t="s">
        <v>43</v>
      </c>
      <c r="D2" s="50"/>
      <c r="E2" s="50"/>
      <c r="F2" s="50"/>
      <c r="G2" s="50"/>
      <c r="H2" s="49" t="s">
        <v>26</v>
      </c>
      <c r="I2" s="50"/>
      <c r="J2" s="50"/>
      <c r="K2" s="50"/>
      <c r="L2" s="50"/>
      <c r="M2" s="49" t="s">
        <v>27</v>
      </c>
      <c r="N2" s="49"/>
      <c r="O2" s="50"/>
      <c r="P2" s="50"/>
      <c r="Q2" s="50"/>
      <c r="R2" s="49" t="s">
        <v>28</v>
      </c>
      <c r="S2" s="50"/>
      <c r="T2" s="50"/>
      <c r="U2" s="51"/>
      <c r="V2" s="52"/>
    </row>
    <row r="3" spans="1:22" ht="16.5" customHeight="1">
      <c r="A3" s="8" t="s">
        <v>30</v>
      </c>
      <c r="B3" s="7"/>
      <c r="C3" s="9" t="s">
        <v>31</v>
      </c>
      <c r="D3" s="53" t="s">
        <v>32</v>
      </c>
      <c r="E3" s="53" t="s">
        <v>39</v>
      </c>
      <c r="F3" s="9" t="s">
        <v>33</v>
      </c>
      <c r="G3" s="10" t="s">
        <v>41</v>
      </c>
      <c r="H3" s="9" t="s">
        <v>31</v>
      </c>
      <c r="I3" s="53" t="s">
        <v>32</v>
      </c>
      <c r="J3" s="53" t="s">
        <v>39</v>
      </c>
      <c r="K3" s="9" t="s">
        <v>33</v>
      </c>
      <c r="L3" s="10" t="s">
        <v>41</v>
      </c>
      <c r="M3" s="9" t="s">
        <v>31</v>
      </c>
      <c r="N3" s="53" t="s">
        <v>32</v>
      </c>
      <c r="O3" s="53" t="s">
        <v>39</v>
      </c>
      <c r="P3" s="9" t="s">
        <v>33</v>
      </c>
      <c r="Q3" s="10" t="s">
        <v>41</v>
      </c>
      <c r="R3" s="9" t="s">
        <v>31</v>
      </c>
      <c r="S3" s="56" t="s">
        <v>32</v>
      </c>
      <c r="T3" s="53" t="s">
        <v>39</v>
      </c>
      <c r="U3" s="9" t="s">
        <v>33</v>
      </c>
      <c r="V3" s="9" t="s">
        <v>41</v>
      </c>
    </row>
    <row r="4" spans="1:22" ht="16.5" customHeight="1">
      <c r="A4" s="11"/>
      <c r="B4" s="7"/>
      <c r="C4" s="12" t="s">
        <v>34</v>
      </c>
      <c r="D4" s="55" t="s">
        <v>35</v>
      </c>
      <c r="E4" s="54" t="s">
        <v>40</v>
      </c>
      <c r="F4" s="8" t="s">
        <v>29</v>
      </c>
      <c r="G4" s="14" t="s">
        <v>42</v>
      </c>
      <c r="H4" s="12" t="s">
        <v>34</v>
      </c>
      <c r="I4" s="55" t="s">
        <v>35</v>
      </c>
      <c r="J4" s="54" t="s">
        <v>40</v>
      </c>
      <c r="K4" s="8" t="s">
        <v>29</v>
      </c>
      <c r="L4" s="14" t="s">
        <v>42</v>
      </c>
      <c r="M4" s="12" t="s">
        <v>34</v>
      </c>
      <c r="N4" s="55" t="s">
        <v>35</v>
      </c>
      <c r="O4" s="54" t="s">
        <v>40</v>
      </c>
      <c r="P4" s="8" t="s">
        <v>29</v>
      </c>
      <c r="Q4" s="14" t="s">
        <v>42</v>
      </c>
      <c r="R4" s="15" t="s">
        <v>34</v>
      </c>
      <c r="S4" s="57" t="s">
        <v>35</v>
      </c>
      <c r="T4" s="54" t="s">
        <v>40</v>
      </c>
      <c r="U4" s="8" t="s">
        <v>29</v>
      </c>
      <c r="V4" s="13" t="s">
        <v>42</v>
      </c>
    </row>
    <row r="5" spans="1:22" ht="16.5" customHeight="1">
      <c r="A5" s="16" t="s">
        <v>44</v>
      </c>
      <c r="B5" s="17">
        <v>1</v>
      </c>
      <c r="C5" s="18">
        <v>34822129</v>
      </c>
      <c r="D5" s="19">
        <v>15429094</v>
      </c>
      <c r="E5" s="2">
        <v>44184314</v>
      </c>
      <c r="F5" s="20">
        <f>SUM(C5/D5)</f>
        <v>2.256913400099837</v>
      </c>
      <c r="G5" s="41">
        <f>SUM(C5/E5)</f>
        <v>0.7881106629832478</v>
      </c>
      <c r="H5" s="21">
        <v>1519333</v>
      </c>
      <c r="I5" s="19">
        <v>1208698</v>
      </c>
      <c r="J5" s="2">
        <v>1861846</v>
      </c>
      <c r="K5" s="20">
        <f aca="true" t="shared" si="0" ref="K5:K10">SUM(H5/I5)</f>
        <v>1.2569996806481023</v>
      </c>
      <c r="L5" s="41">
        <f>SUM(H5/J5)</f>
        <v>0.8160358053243931</v>
      </c>
      <c r="M5" s="21">
        <v>76478005</v>
      </c>
      <c r="N5" s="19">
        <v>83631965</v>
      </c>
      <c r="O5" s="2">
        <v>82965659</v>
      </c>
      <c r="P5" s="20">
        <f>SUM(M5/N5)</f>
        <v>0.914459022934592</v>
      </c>
      <c r="Q5" s="41">
        <f>SUM(M5/O5)</f>
        <v>0.9218031402607192</v>
      </c>
      <c r="R5" s="22">
        <f aca="true" t="shared" si="1" ref="R5:R17">+C5+H5+M5</f>
        <v>112819467</v>
      </c>
      <c r="S5" s="17">
        <f aca="true" t="shared" si="2" ref="S5:S17">+D5+I5+N5</f>
        <v>100269757</v>
      </c>
      <c r="T5" s="17">
        <f>SUM(E5+J5+O5)</f>
        <v>129011819</v>
      </c>
      <c r="U5" s="20">
        <f>SUM(R5/S5)</f>
        <v>1.1251594735589117</v>
      </c>
      <c r="V5" s="42">
        <f>SUM(R5/T5)</f>
        <v>0.8744893907743445</v>
      </c>
    </row>
    <row r="6" spans="1:22" ht="16.5" customHeight="1">
      <c r="A6" s="24" t="s">
        <v>25</v>
      </c>
      <c r="B6" s="25">
        <v>2</v>
      </c>
      <c r="C6" s="18">
        <v>20315691</v>
      </c>
      <c r="D6" s="19">
        <v>9132013</v>
      </c>
      <c r="E6" s="3">
        <v>21668730</v>
      </c>
      <c r="F6" s="23">
        <f aca="true" t="shared" si="3" ref="F6:F57">SUM(C6/D6)</f>
        <v>2.224667332383342</v>
      </c>
      <c r="G6" s="42">
        <f aca="true" t="shared" si="4" ref="G6:G57">SUM(C6/E6)</f>
        <v>0.9375579925542475</v>
      </c>
      <c r="H6" s="21">
        <v>446199</v>
      </c>
      <c r="I6" s="19">
        <v>490162</v>
      </c>
      <c r="J6" s="3">
        <v>281143</v>
      </c>
      <c r="K6" s="23">
        <f t="shared" si="0"/>
        <v>0.9103092446986915</v>
      </c>
      <c r="L6" s="42">
        <f>SUM(H6/J6)</f>
        <v>1.5870891325766603</v>
      </c>
      <c r="M6" s="21">
        <v>38630844</v>
      </c>
      <c r="N6" s="19">
        <v>41516649</v>
      </c>
      <c r="O6" s="3">
        <v>43466966</v>
      </c>
      <c r="P6" s="23">
        <f aca="true" t="shared" si="5" ref="P6:P14">SUM(M6/N6)</f>
        <v>0.9304904160256287</v>
      </c>
      <c r="Q6" s="42">
        <f aca="true" t="shared" si="6" ref="Q6:Q57">SUM(M6/O6)</f>
        <v>0.8887402907302064</v>
      </c>
      <c r="R6" s="26">
        <f t="shared" si="1"/>
        <v>59392734</v>
      </c>
      <c r="S6" s="25">
        <f t="shared" si="2"/>
        <v>51138824</v>
      </c>
      <c r="T6" s="25">
        <f aca="true" t="shared" si="7" ref="T6:T57">SUM(E6+J6+O6)</f>
        <v>65416839</v>
      </c>
      <c r="U6" s="23">
        <f aca="true" t="shared" si="8" ref="U6:U57">SUM(R6/S6)</f>
        <v>1.1614020298941563</v>
      </c>
      <c r="V6" s="42">
        <f aca="true" t="shared" si="9" ref="V6:V57">SUM(R6/T6)</f>
        <v>0.9079120132967599</v>
      </c>
    </row>
    <row r="7" spans="1:22" ht="16.5" customHeight="1">
      <c r="A7" s="24" t="s">
        <v>45</v>
      </c>
      <c r="B7" s="25">
        <v>3</v>
      </c>
      <c r="C7" s="18">
        <v>11834159</v>
      </c>
      <c r="D7" s="19">
        <v>5440430</v>
      </c>
      <c r="E7" s="3">
        <v>12228968</v>
      </c>
      <c r="F7" s="23">
        <f t="shared" si="3"/>
        <v>2.1752249362642293</v>
      </c>
      <c r="G7" s="42">
        <f t="shared" si="4"/>
        <v>0.9677152642806818</v>
      </c>
      <c r="H7" s="21">
        <v>441103</v>
      </c>
      <c r="I7" s="19">
        <v>387601</v>
      </c>
      <c r="J7" s="3">
        <v>553097</v>
      </c>
      <c r="K7" s="23">
        <f t="shared" si="0"/>
        <v>1.1380336996034581</v>
      </c>
      <c r="L7" s="42">
        <f aca="true" t="shared" si="10" ref="L7:L57">SUM(H7/J7)</f>
        <v>0.7975147216491864</v>
      </c>
      <c r="M7" s="21">
        <v>27665535</v>
      </c>
      <c r="N7" s="19">
        <v>31418786</v>
      </c>
      <c r="O7" s="3">
        <v>27094793</v>
      </c>
      <c r="P7" s="23">
        <f t="shared" si="5"/>
        <v>0.8805411832271304</v>
      </c>
      <c r="Q7" s="42">
        <f t="shared" si="6"/>
        <v>1.021064637770069</v>
      </c>
      <c r="R7" s="26">
        <f t="shared" si="1"/>
        <v>39940797</v>
      </c>
      <c r="S7" s="25">
        <f t="shared" si="2"/>
        <v>37246817</v>
      </c>
      <c r="T7" s="25">
        <f t="shared" si="7"/>
        <v>39876858</v>
      </c>
      <c r="U7" s="23">
        <f t="shared" si="8"/>
        <v>1.0723277911237354</v>
      </c>
      <c r="V7" s="42">
        <f t="shared" si="9"/>
        <v>1.0016034111814929</v>
      </c>
    </row>
    <row r="8" spans="1:22" ht="16.5" customHeight="1">
      <c r="A8" s="24" t="s">
        <v>46</v>
      </c>
      <c r="B8" s="25">
        <v>4</v>
      </c>
      <c r="C8" s="18">
        <v>16300787</v>
      </c>
      <c r="D8" s="19">
        <v>7945764</v>
      </c>
      <c r="E8" s="3">
        <v>17325223</v>
      </c>
      <c r="F8" s="23">
        <f t="shared" si="3"/>
        <v>2.051506563748936</v>
      </c>
      <c r="G8" s="42">
        <f t="shared" si="4"/>
        <v>0.9408702560423032</v>
      </c>
      <c r="H8" s="21">
        <v>115249</v>
      </c>
      <c r="I8" s="19">
        <v>133496</v>
      </c>
      <c r="J8" s="3">
        <v>122636</v>
      </c>
      <c r="K8" s="23">
        <f t="shared" si="0"/>
        <v>0.8633142566069395</v>
      </c>
      <c r="L8" s="42">
        <f t="shared" si="10"/>
        <v>0.939764832512476</v>
      </c>
      <c r="M8" s="21">
        <v>10796027</v>
      </c>
      <c r="N8" s="19">
        <v>10749580</v>
      </c>
      <c r="O8" s="3">
        <v>12403877</v>
      </c>
      <c r="P8" s="23">
        <f t="shared" si="5"/>
        <v>1.0043208199762224</v>
      </c>
      <c r="Q8" s="42">
        <f t="shared" si="6"/>
        <v>0.8703752060746813</v>
      </c>
      <c r="R8" s="26">
        <f t="shared" si="1"/>
        <v>27212063</v>
      </c>
      <c r="S8" s="25">
        <f t="shared" si="2"/>
        <v>18828840</v>
      </c>
      <c r="T8" s="25">
        <f t="shared" si="7"/>
        <v>29851736</v>
      </c>
      <c r="U8" s="23">
        <f t="shared" si="8"/>
        <v>1.4452331104837048</v>
      </c>
      <c r="V8" s="42">
        <f t="shared" si="9"/>
        <v>0.9115738863562239</v>
      </c>
    </row>
    <row r="9" spans="1:22" ht="16.5" customHeight="1">
      <c r="A9" s="24" t="s">
        <v>47</v>
      </c>
      <c r="B9" s="25">
        <v>6</v>
      </c>
      <c r="C9" s="18">
        <v>3380792</v>
      </c>
      <c r="D9" s="19">
        <v>1845751</v>
      </c>
      <c r="E9" s="3">
        <v>3982022</v>
      </c>
      <c r="F9" s="23">
        <f t="shared" si="3"/>
        <v>1.8316620172493472</v>
      </c>
      <c r="G9" s="42">
        <f t="shared" si="4"/>
        <v>0.849013892941827</v>
      </c>
      <c r="H9" s="21">
        <v>1756</v>
      </c>
      <c r="I9" s="19">
        <v>1714</v>
      </c>
      <c r="J9" s="3">
        <v>3212</v>
      </c>
      <c r="K9" s="23">
        <f t="shared" si="0"/>
        <v>1.0245040840140023</v>
      </c>
      <c r="L9" s="42">
        <f t="shared" si="10"/>
        <v>0.5466998754669987</v>
      </c>
      <c r="M9" s="21">
        <v>11385008</v>
      </c>
      <c r="N9" s="19">
        <v>12939543</v>
      </c>
      <c r="O9" s="3">
        <v>12604760</v>
      </c>
      <c r="P9" s="23">
        <f t="shared" si="5"/>
        <v>0.8798616767222768</v>
      </c>
      <c r="Q9" s="42">
        <f t="shared" si="6"/>
        <v>0.903230842951393</v>
      </c>
      <c r="R9" s="26">
        <f t="shared" si="1"/>
        <v>14767556</v>
      </c>
      <c r="S9" s="25">
        <f t="shared" si="2"/>
        <v>14787008</v>
      </c>
      <c r="T9" s="25">
        <f t="shared" si="7"/>
        <v>16589994</v>
      </c>
      <c r="U9" s="23">
        <f t="shared" si="8"/>
        <v>0.9986845208983454</v>
      </c>
      <c r="V9" s="42">
        <f t="shared" si="9"/>
        <v>0.8901483629228558</v>
      </c>
    </row>
    <row r="10" spans="1:22" ht="16.5" customHeight="1">
      <c r="A10" s="24" t="s">
        <v>48</v>
      </c>
      <c r="B10" s="25">
        <v>5</v>
      </c>
      <c r="C10" s="18">
        <v>6303509</v>
      </c>
      <c r="D10" s="19">
        <v>2901580</v>
      </c>
      <c r="E10" s="3">
        <v>6441119</v>
      </c>
      <c r="F10" s="23">
        <f t="shared" si="3"/>
        <v>2.172440187759772</v>
      </c>
      <c r="G10" s="42">
        <f t="shared" si="4"/>
        <v>0.978635699790673</v>
      </c>
      <c r="H10" s="21">
        <v>167479</v>
      </c>
      <c r="I10" s="19">
        <v>161988</v>
      </c>
      <c r="J10" s="3">
        <v>148904</v>
      </c>
      <c r="K10" s="23">
        <f t="shared" si="0"/>
        <v>1.0338975726597033</v>
      </c>
      <c r="L10" s="42">
        <f t="shared" si="10"/>
        <v>1.1247448020200934</v>
      </c>
      <c r="M10" s="21">
        <v>13688830</v>
      </c>
      <c r="N10" s="19">
        <v>15542932</v>
      </c>
      <c r="O10" s="3">
        <v>17082211</v>
      </c>
      <c r="P10" s="23">
        <f t="shared" si="5"/>
        <v>0.8807109237819479</v>
      </c>
      <c r="Q10" s="42">
        <f t="shared" si="6"/>
        <v>0.8013500125949738</v>
      </c>
      <c r="R10" s="26">
        <f t="shared" si="1"/>
        <v>20159818</v>
      </c>
      <c r="S10" s="25">
        <f t="shared" si="2"/>
        <v>18606500</v>
      </c>
      <c r="T10" s="25">
        <f t="shared" si="7"/>
        <v>23672234</v>
      </c>
      <c r="U10" s="23">
        <f t="shared" si="8"/>
        <v>1.0834825464219493</v>
      </c>
      <c r="V10" s="42">
        <f t="shared" si="9"/>
        <v>0.8516229604692147</v>
      </c>
    </row>
    <row r="11" spans="1:22" ht="16.5" customHeight="1">
      <c r="A11" s="24" t="s">
        <v>49</v>
      </c>
      <c r="B11" s="25">
        <v>7</v>
      </c>
      <c r="C11" s="18">
        <v>12541820</v>
      </c>
      <c r="D11" s="19">
        <v>8165800</v>
      </c>
      <c r="E11" s="3">
        <v>11678154</v>
      </c>
      <c r="F11" s="23">
        <f t="shared" si="3"/>
        <v>1.5358960542751476</v>
      </c>
      <c r="G11" s="42">
        <f t="shared" si="4"/>
        <v>1.0739556953950085</v>
      </c>
      <c r="H11" s="21">
        <v>0</v>
      </c>
      <c r="I11" s="19">
        <v>0</v>
      </c>
      <c r="J11" s="3">
        <v>0</v>
      </c>
      <c r="K11" s="45" t="str">
        <f>IF(OR(H11=0,I11=0),"　　－　　",ROUND(H11/I11*100,1))</f>
        <v>　　－　　</v>
      </c>
      <c r="L11" s="45" t="str">
        <f>IF(OR(I11=0,J11=0),"　　－　　",ROUND(I11/J11*100,1))</f>
        <v>　　－　　</v>
      </c>
      <c r="M11" s="21">
        <v>424345</v>
      </c>
      <c r="N11" s="19">
        <v>357460</v>
      </c>
      <c r="O11" s="3">
        <v>300926</v>
      </c>
      <c r="P11" s="23">
        <f t="shared" si="5"/>
        <v>1.1871118446819224</v>
      </c>
      <c r="Q11" s="42">
        <f t="shared" si="6"/>
        <v>1.4101307298139742</v>
      </c>
      <c r="R11" s="26">
        <f t="shared" si="1"/>
        <v>12966165</v>
      </c>
      <c r="S11" s="25">
        <f t="shared" si="2"/>
        <v>8523260</v>
      </c>
      <c r="T11" s="25">
        <f t="shared" si="7"/>
        <v>11979080</v>
      </c>
      <c r="U11" s="23">
        <f t="shared" si="8"/>
        <v>1.5212682705912997</v>
      </c>
      <c r="V11" s="42">
        <f t="shared" si="9"/>
        <v>1.0824007352818414</v>
      </c>
    </row>
    <row r="12" spans="1:22" ht="16.5" customHeight="1">
      <c r="A12" s="24" t="s">
        <v>50</v>
      </c>
      <c r="B12" s="25">
        <v>8</v>
      </c>
      <c r="C12" s="18">
        <v>8662106</v>
      </c>
      <c r="D12" s="19">
        <v>5490114</v>
      </c>
      <c r="E12" s="3">
        <v>9141717</v>
      </c>
      <c r="F12" s="23">
        <f t="shared" si="3"/>
        <v>1.5777643232909189</v>
      </c>
      <c r="G12" s="42">
        <f t="shared" si="4"/>
        <v>0.947536004450805</v>
      </c>
      <c r="H12" s="21">
        <v>66125</v>
      </c>
      <c r="I12" s="19">
        <v>35899</v>
      </c>
      <c r="J12" s="3">
        <v>62179</v>
      </c>
      <c r="K12" s="23">
        <f>SUM(H12/I12)</f>
        <v>1.841973314019889</v>
      </c>
      <c r="L12" s="42">
        <f t="shared" si="10"/>
        <v>1.0634619405265444</v>
      </c>
      <c r="M12" s="21">
        <v>4436083</v>
      </c>
      <c r="N12" s="19">
        <v>4832771</v>
      </c>
      <c r="O12" s="3">
        <v>5003506</v>
      </c>
      <c r="P12" s="23">
        <f t="shared" si="5"/>
        <v>0.9179170707654056</v>
      </c>
      <c r="Q12" s="42">
        <f t="shared" si="6"/>
        <v>0.8865949196423468</v>
      </c>
      <c r="R12" s="26">
        <f t="shared" si="1"/>
        <v>13164314</v>
      </c>
      <c r="S12" s="25">
        <f t="shared" si="2"/>
        <v>10358784</v>
      </c>
      <c r="T12" s="25">
        <f t="shared" si="7"/>
        <v>14207402</v>
      </c>
      <c r="U12" s="23">
        <f t="shared" si="8"/>
        <v>1.2708358432804467</v>
      </c>
      <c r="V12" s="42">
        <f t="shared" si="9"/>
        <v>0.9265813693453595</v>
      </c>
    </row>
    <row r="13" spans="1:22" ht="16.5" customHeight="1">
      <c r="A13" s="24" t="s">
        <v>51</v>
      </c>
      <c r="B13" s="25">
        <v>10</v>
      </c>
      <c r="C13" s="18">
        <v>3002911</v>
      </c>
      <c r="D13" s="19">
        <v>1198166</v>
      </c>
      <c r="E13" s="3">
        <v>3385478</v>
      </c>
      <c r="F13" s="23">
        <f t="shared" si="3"/>
        <v>2.506256228268871</v>
      </c>
      <c r="G13" s="42">
        <f t="shared" si="4"/>
        <v>0.8869976411011975</v>
      </c>
      <c r="H13" s="21">
        <v>16090</v>
      </c>
      <c r="I13" s="19">
        <v>18388</v>
      </c>
      <c r="J13" s="3">
        <v>40511</v>
      </c>
      <c r="K13" s="23">
        <f>SUM(H13/I13)</f>
        <v>0.8750271916467262</v>
      </c>
      <c r="L13" s="42">
        <f t="shared" si="10"/>
        <v>0.3971760756337785</v>
      </c>
      <c r="M13" s="21">
        <v>8977689</v>
      </c>
      <c r="N13" s="19">
        <v>9618180</v>
      </c>
      <c r="O13" s="3">
        <v>10144356</v>
      </c>
      <c r="P13" s="23">
        <f t="shared" si="5"/>
        <v>0.9334082955403206</v>
      </c>
      <c r="Q13" s="42">
        <f t="shared" si="6"/>
        <v>0.8849934880045613</v>
      </c>
      <c r="R13" s="26">
        <f t="shared" si="1"/>
        <v>11996690</v>
      </c>
      <c r="S13" s="25">
        <f t="shared" si="2"/>
        <v>10834734</v>
      </c>
      <c r="T13" s="25">
        <f t="shared" si="7"/>
        <v>13570345</v>
      </c>
      <c r="U13" s="23">
        <f t="shared" si="8"/>
        <v>1.1072436111491062</v>
      </c>
      <c r="V13" s="42">
        <f t="shared" si="9"/>
        <v>0.8840372149713217</v>
      </c>
    </row>
    <row r="14" spans="1:22" ht="16.5" customHeight="1">
      <c r="A14" s="24" t="s">
        <v>52</v>
      </c>
      <c r="B14" s="25">
        <v>12</v>
      </c>
      <c r="C14" s="18">
        <v>3309192</v>
      </c>
      <c r="D14" s="19">
        <v>1509820</v>
      </c>
      <c r="E14" s="3">
        <v>3392993</v>
      </c>
      <c r="F14" s="23">
        <f t="shared" si="3"/>
        <v>2.191779152481753</v>
      </c>
      <c r="G14" s="42">
        <f t="shared" si="4"/>
        <v>0.9753017468647887</v>
      </c>
      <c r="H14" s="21">
        <v>37613</v>
      </c>
      <c r="I14" s="19">
        <v>35619</v>
      </c>
      <c r="J14" s="3">
        <v>29870</v>
      </c>
      <c r="K14" s="23">
        <f>SUM(H14/I14)</f>
        <v>1.055981358263848</v>
      </c>
      <c r="L14" s="42">
        <f t="shared" si="10"/>
        <v>1.2592233009708738</v>
      </c>
      <c r="M14" s="21">
        <v>12187405</v>
      </c>
      <c r="N14" s="19">
        <v>13412480</v>
      </c>
      <c r="O14" s="3">
        <v>13233977</v>
      </c>
      <c r="P14" s="23">
        <f t="shared" si="5"/>
        <v>0.908661559979959</v>
      </c>
      <c r="Q14" s="42">
        <f t="shared" si="6"/>
        <v>0.9209178012021632</v>
      </c>
      <c r="R14" s="26">
        <f t="shared" si="1"/>
        <v>15534210</v>
      </c>
      <c r="S14" s="25">
        <f t="shared" si="2"/>
        <v>14957919</v>
      </c>
      <c r="T14" s="25">
        <f t="shared" si="7"/>
        <v>16656840</v>
      </c>
      <c r="U14" s="23">
        <f t="shared" si="8"/>
        <v>1.038527485006437</v>
      </c>
      <c r="V14" s="42">
        <f t="shared" si="9"/>
        <v>0.932602462411838</v>
      </c>
    </row>
    <row r="15" spans="1:22" ht="16.5" customHeight="1">
      <c r="A15" s="24" t="s">
        <v>53</v>
      </c>
      <c r="B15" s="25">
        <v>9</v>
      </c>
      <c r="C15" s="18">
        <v>9541202</v>
      </c>
      <c r="D15" s="19">
        <v>4908571</v>
      </c>
      <c r="E15" s="3">
        <v>11887691</v>
      </c>
      <c r="F15" s="23">
        <f t="shared" si="3"/>
        <v>1.9437840463140903</v>
      </c>
      <c r="G15" s="42">
        <f t="shared" si="4"/>
        <v>0.802611878118299</v>
      </c>
      <c r="H15" s="21">
        <v>0</v>
      </c>
      <c r="I15" s="19">
        <v>0</v>
      </c>
      <c r="J15" s="3">
        <v>0</v>
      </c>
      <c r="K15" s="45" t="str">
        <f>IF(OR(H15=0,I15=0),"　  －  　",ROUND(H15/I15*100,1))</f>
        <v>　  －  　</v>
      </c>
      <c r="L15" s="45" t="str">
        <f>IF(OR(I15=0,J15=0),"　　－　　",ROUND(I15/J15*100,1))</f>
        <v>　　－　　</v>
      </c>
      <c r="M15" s="21">
        <v>0</v>
      </c>
      <c r="N15" s="19">
        <v>0</v>
      </c>
      <c r="O15" s="3">
        <v>0</v>
      </c>
      <c r="P15" s="45" t="str">
        <f>IF(OR(M15=0,N15=0),"　　－　　",ROUND(M15/N15*100,1))</f>
        <v>　　－　　</v>
      </c>
      <c r="Q15" s="45" t="str">
        <f>IF(OR(N15=0,O15=0),"　　－　　",ROUND(N15/O15*100,1))</f>
        <v>　　－　　</v>
      </c>
      <c r="R15" s="26">
        <f t="shared" si="1"/>
        <v>9541202</v>
      </c>
      <c r="S15" s="25">
        <f t="shared" si="2"/>
        <v>4908571</v>
      </c>
      <c r="T15" s="25">
        <f t="shared" si="7"/>
        <v>11887691</v>
      </c>
      <c r="U15" s="23">
        <f t="shared" si="8"/>
        <v>1.9437840463140903</v>
      </c>
      <c r="V15" s="42">
        <f t="shared" si="9"/>
        <v>0.802611878118299</v>
      </c>
    </row>
    <row r="16" spans="1:22" ht="16.5" customHeight="1">
      <c r="A16" s="24" t="s">
        <v>54</v>
      </c>
      <c r="B16" s="25">
        <v>14</v>
      </c>
      <c r="C16" s="18">
        <v>1004171</v>
      </c>
      <c r="D16" s="19">
        <v>401950</v>
      </c>
      <c r="E16" s="3">
        <v>1109151</v>
      </c>
      <c r="F16" s="23">
        <f t="shared" si="3"/>
        <v>2.49824853837542</v>
      </c>
      <c r="G16" s="42">
        <f t="shared" si="4"/>
        <v>0.9053510297515848</v>
      </c>
      <c r="H16" s="21">
        <v>12611</v>
      </c>
      <c r="I16" s="19">
        <v>12816</v>
      </c>
      <c r="J16" s="3">
        <v>16156</v>
      </c>
      <c r="K16" s="23">
        <f>SUM(H16/I16)</f>
        <v>0.9840043695380774</v>
      </c>
      <c r="L16" s="42">
        <f t="shared" si="10"/>
        <v>0.7805768754642238</v>
      </c>
      <c r="M16" s="21">
        <v>8849642</v>
      </c>
      <c r="N16" s="19">
        <v>8058721</v>
      </c>
      <c r="O16" s="3">
        <v>8073915</v>
      </c>
      <c r="P16" s="23">
        <f aca="true" t="shared" si="11" ref="P16:P21">SUM(M16/N16)</f>
        <v>1.0981447304106942</v>
      </c>
      <c r="Q16" s="42">
        <f t="shared" si="6"/>
        <v>1.0960781727328068</v>
      </c>
      <c r="R16" s="26">
        <f t="shared" si="1"/>
        <v>9866424</v>
      </c>
      <c r="S16" s="25">
        <f t="shared" si="2"/>
        <v>8473487</v>
      </c>
      <c r="T16" s="25">
        <f t="shared" si="7"/>
        <v>9199222</v>
      </c>
      <c r="U16" s="23">
        <f t="shared" si="8"/>
        <v>1.1643876954080417</v>
      </c>
      <c r="V16" s="42">
        <f t="shared" si="9"/>
        <v>1.0725280898754264</v>
      </c>
    </row>
    <row r="17" spans="1:22" ht="16.5" customHeight="1">
      <c r="A17" s="24" t="s">
        <v>55</v>
      </c>
      <c r="B17" s="25">
        <v>13</v>
      </c>
      <c r="C17" s="18">
        <v>2313726</v>
      </c>
      <c r="D17" s="19">
        <v>1748771</v>
      </c>
      <c r="E17" s="3">
        <v>2901467</v>
      </c>
      <c r="F17" s="23">
        <f t="shared" si="3"/>
        <v>1.323058307805882</v>
      </c>
      <c r="G17" s="42">
        <f t="shared" si="4"/>
        <v>0.7974331605356877</v>
      </c>
      <c r="H17" s="21">
        <v>85727</v>
      </c>
      <c r="I17" s="19">
        <v>82622</v>
      </c>
      <c r="J17" s="3">
        <v>106668</v>
      </c>
      <c r="K17" s="23">
        <f>SUM(H17/I17)</f>
        <v>1.037580789620198</v>
      </c>
      <c r="L17" s="42">
        <f t="shared" si="10"/>
        <v>0.8036805789927626</v>
      </c>
      <c r="M17" s="21">
        <v>4065546</v>
      </c>
      <c r="N17" s="19">
        <v>4106730</v>
      </c>
      <c r="O17" s="3">
        <v>4184681</v>
      </c>
      <c r="P17" s="23">
        <f t="shared" si="11"/>
        <v>0.9899715832304534</v>
      </c>
      <c r="Q17" s="42">
        <f t="shared" si="6"/>
        <v>0.9715306853736282</v>
      </c>
      <c r="R17" s="26">
        <f t="shared" si="1"/>
        <v>6464999</v>
      </c>
      <c r="S17" s="25">
        <f t="shared" si="2"/>
        <v>5938123</v>
      </c>
      <c r="T17" s="25">
        <f t="shared" si="7"/>
        <v>7192816</v>
      </c>
      <c r="U17" s="23">
        <f t="shared" si="8"/>
        <v>1.0887277006555776</v>
      </c>
      <c r="V17" s="42">
        <f t="shared" si="9"/>
        <v>0.8988133437585502</v>
      </c>
    </row>
    <row r="18" spans="1:22" ht="16.5" customHeight="1">
      <c r="A18" s="24" t="s">
        <v>56</v>
      </c>
      <c r="B18" s="25">
        <v>15</v>
      </c>
      <c r="C18" s="18">
        <v>1682729</v>
      </c>
      <c r="D18" s="19">
        <v>958810</v>
      </c>
      <c r="E18" s="3">
        <v>1347599</v>
      </c>
      <c r="F18" s="23">
        <f t="shared" si="3"/>
        <v>1.7550181996433079</v>
      </c>
      <c r="G18" s="42">
        <f t="shared" si="4"/>
        <v>1.2486867384140237</v>
      </c>
      <c r="H18" s="21">
        <v>0</v>
      </c>
      <c r="I18" s="19">
        <v>0</v>
      </c>
      <c r="J18" s="3">
        <v>0</v>
      </c>
      <c r="K18" s="45" t="str">
        <f aca="true" t="shared" si="12" ref="K18:K28">IF(OR(H18=0,I18=0),"　　－　　",ROUND(H18/I18*100,1))</f>
        <v>　　－　　</v>
      </c>
      <c r="L18" s="45" t="str">
        <f>IF(OR(I18=0,J18=0),"　　－　　",ROUND(I18/J18*100,1))</f>
        <v>　　－　　</v>
      </c>
      <c r="M18" s="21">
        <v>6420518</v>
      </c>
      <c r="N18" s="19">
        <v>5721770</v>
      </c>
      <c r="O18" s="3">
        <v>5256669</v>
      </c>
      <c r="P18" s="23">
        <f t="shared" si="11"/>
        <v>1.1221209520830093</v>
      </c>
      <c r="Q18" s="42">
        <f t="shared" si="6"/>
        <v>1.2214042771192175</v>
      </c>
      <c r="R18" s="26">
        <f aca="true" t="shared" si="13" ref="R18:R29">+C18+H18+M18</f>
        <v>8103247</v>
      </c>
      <c r="S18" s="25">
        <f aca="true" t="shared" si="14" ref="S18:S29">+D18+I18+N18</f>
        <v>6680580</v>
      </c>
      <c r="T18" s="25">
        <f t="shared" si="7"/>
        <v>6604268</v>
      </c>
      <c r="U18" s="23">
        <f t="shared" si="8"/>
        <v>1.2129556116385105</v>
      </c>
      <c r="V18" s="42">
        <f t="shared" si="9"/>
        <v>1.2269712555577696</v>
      </c>
    </row>
    <row r="19" spans="1:22" ht="16.5" customHeight="1">
      <c r="A19" s="24" t="s">
        <v>57</v>
      </c>
      <c r="B19" s="25">
        <v>18</v>
      </c>
      <c r="C19" s="18">
        <v>381707</v>
      </c>
      <c r="D19" s="19">
        <v>169128</v>
      </c>
      <c r="E19" s="3">
        <v>435813</v>
      </c>
      <c r="F19" s="23">
        <f t="shared" si="3"/>
        <v>2.2569119246960883</v>
      </c>
      <c r="G19" s="42">
        <f t="shared" si="4"/>
        <v>0.8758504220847014</v>
      </c>
      <c r="H19" s="21">
        <v>0</v>
      </c>
      <c r="I19" s="19">
        <v>0</v>
      </c>
      <c r="J19" s="3">
        <v>0</v>
      </c>
      <c r="K19" s="45" t="str">
        <f t="shared" si="12"/>
        <v>　　－　　</v>
      </c>
      <c r="L19" s="45" t="str">
        <f>IF(OR(I19=0,J19=0),"　　－　　",ROUND(I19/J19*100,1))</f>
        <v>　　－　　</v>
      </c>
      <c r="M19" s="21">
        <v>6334753</v>
      </c>
      <c r="N19" s="19">
        <v>6267094</v>
      </c>
      <c r="O19" s="3">
        <v>6056424</v>
      </c>
      <c r="P19" s="23">
        <f t="shared" si="11"/>
        <v>1.010795912746801</v>
      </c>
      <c r="Q19" s="42">
        <f t="shared" si="6"/>
        <v>1.045955996475808</v>
      </c>
      <c r="R19" s="26">
        <f t="shared" si="13"/>
        <v>6716460</v>
      </c>
      <c r="S19" s="25">
        <f t="shared" si="14"/>
        <v>6436222</v>
      </c>
      <c r="T19" s="25">
        <f t="shared" si="7"/>
        <v>6492237</v>
      </c>
      <c r="U19" s="23">
        <f t="shared" si="8"/>
        <v>1.0435407604026088</v>
      </c>
      <c r="V19" s="42">
        <f t="shared" si="9"/>
        <v>1.034537094070965</v>
      </c>
    </row>
    <row r="20" spans="1:22" ht="16.5" customHeight="1">
      <c r="A20" s="28" t="s">
        <v>58</v>
      </c>
      <c r="B20" s="25">
        <v>19</v>
      </c>
      <c r="C20" s="18">
        <v>84223</v>
      </c>
      <c r="D20" s="19">
        <v>38043</v>
      </c>
      <c r="E20" s="3">
        <v>121809</v>
      </c>
      <c r="F20" s="23">
        <f t="shared" si="3"/>
        <v>2.2138895460400074</v>
      </c>
      <c r="G20" s="42">
        <f t="shared" si="4"/>
        <v>0.6914349514403697</v>
      </c>
      <c r="H20" s="21">
        <v>53989</v>
      </c>
      <c r="I20" s="19">
        <v>20989</v>
      </c>
      <c r="J20" s="3">
        <v>37370</v>
      </c>
      <c r="K20" s="23">
        <f>SUM(H20/I20)</f>
        <v>2.572252132069179</v>
      </c>
      <c r="L20" s="42">
        <f t="shared" si="10"/>
        <v>1.4447150120417447</v>
      </c>
      <c r="M20" s="21">
        <v>4628889</v>
      </c>
      <c r="N20" s="19">
        <v>4871896</v>
      </c>
      <c r="O20" s="3">
        <v>4345788</v>
      </c>
      <c r="P20" s="23">
        <f t="shared" si="11"/>
        <v>0.9501206511797461</v>
      </c>
      <c r="Q20" s="42">
        <f t="shared" si="6"/>
        <v>1.0651437667921215</v>
      </c>
      <c r="R20" s="26">
        <f t="shared" si="13"/>
        <v>4767101</v>
      </c>
      <c r="S20" s="25">
        <f t="shared" si="14"/>
        <v>4930928</v>
      </c>
      <c r="T20" s="25">
        <f t="shared" si="7"/>
        <v>4504967</v>
      </c>
      <c r="U20" s="23">
        <f t="shared" si="8"/>
        <v>0.9667756251967176</v>
      </c>
      <c r="V20" s="42">
        <f t="shared" si="9"/>
        <v>1.0581877736285306</v>
      </c>
    </row>
    <row r="21" spans="1:22" ht="16.5" customHeight="1">
      <c r="A21" s="24" t="s">
        <v>59</v>
      </c>
      <c r="B21" s="25">
        <v>20</v>
      </c>
      <c r="C21" s="18">
        <v>1455641</v>
      </c>
      <c r="D21" s="19">
        <v>787984</v>
      </c>
      <c r="E21" s="3">
        <v>1735125</v>
      </c>
      <c r="F21" s="23">
        <f t="shared" si="3"/>
        <v>1.8472976608662104</v>
      </c>
      <c r="G21" s="42">
        <f t="shared" si="4"/>
        <v>0.8389257258122613</v>
      </c>
      <c r="H21" s="21">
        <v>6426</v>
      </c>
      <c r="I21" s="19">
        <v>14412</v>
      </c>
      <c r="J21" s="3">
        <v>23846</v>
      </c>
      <c r="K21" s="23">
        <f>SUM(H21/I21)</f>
        <v>0.44587843463780186</v>
      </c>
      <c r="L21" s="42">
        <f t="shared" si="10"/>
        <v>0.26947915793005117</v>
      </c>
      <c r="M21" s="21">
        <v>2853782</v>
      </c>
      <c r="N21" s="19">
        <v>3125734</v>
      </c>
      <c r="O21" s="3">
        <v>2888120</v>
      </c>
      <c r="P21" s="23">
        <f t="shared" si="11"/>
        <v>0.9129957955475418</v>
      </c>
      <c r="Q21" s="42">
        <f t="shared" si="6"/>
        <v>0.9881106048225143</v>
      </c>
      <c r="R21" s="26">
        <f t="shared" si="13"/>
        <v>4315849</v>
      </c>
      <c r="S21" s="25">
        <f t="shared" si="14"/>
        <v>3928130</v>
      </c>
      <c r="T21" s="25">
        <f t="shared" si="7"/>
        <v>4647091</v>
      </c>
      <c r="U21" s="23">
        <f t="shared" si="8"/>
        <v>1.0987031997413528</v>
      </c>
      <c r="V21" s="42">
        <f t="shared" si="9"/>
        <v>0.928720569491753</v>
      </c>
    </row>
    <row r="22" spans="1:22" ht="16.5" customHeight="1">
      <c r="A22" s="24" t="s">
        <v>60</v>
      </c>
      <c r="B22" s="25">
        <v>17</v>
      </c>
      <c r="C22" s="18">
        <v>3736276</v>
      </c>
      <c r="D22" s="19">
        <v>2337462</v>
      </c>
      <c r="E22" s="3">
        <v>5339109</v>
      </c>
      <c r="F22" s="23">
        <f t="shared" si="3"/>
        <v>1.5984328301379873</v>
      </c>
      <c r="G22" s="42">
        <f t="shared" si="4"/>
        <v>0.69979391692509</v>
      </c>
      <c r="H22" s="21">
        <v>0</v>
      </c>
      <c r="I22" s="19">
        <v>0</v>
      </c>
      <c r="J22" s="3">
        <v>0</v>
      </c>
      <c r="K22" s="45" t="str">
        <f t="shared" si="12"/>
        <v>　　－　　</v>
      </c>
      <c r="L22" s="45" t="str">
        <f>IF(OR(I22=0,J22=0),"　　－　　",ROUND(I22/J22*100,1))</f>
        <v>　　－　　</v>
      </c>
      <c r="M22" s="21">
        <v>0</v>
      </c>
      <c r="N22" s="19">
        <v>0</v>
      </c>
      <c r="O22" s="3">
        <v>0</v>
      </c>
      <c r="P22" s="45" t="str">
        <f>IF(OR(M22=0,N22=0),"　　－　　",ROUND(M22/N22*100,1))</f>
        <v>　　－　　</v>
      </c>
      <c r="Q22" s="45" t="str">
        <f>IF(OR(N22=0,O22=0),"　　－　　",ROUND(N22/O22*100,1))</f>
        <v>　　－　　</v>
      </c>
      <c r="R22" s="26">
        <f t="shared" si="13"/>
        <v>3736276</v>
      </c>
      <c r="S22" s="25">
        <f t="shared" si="14"/>
        <v>2337462</v>
      </c>
      <c r="T22" s="25">
        <f t="shared" si="7"/>
        <v>5339109</v>
      </c>
      <c r="U22" s="23">
        <f t="shared" si="8"/>
        <v>1.5984328301379873</v>
      </c>
      <c r="V22" s="42">
        <f t="shared" si="9"/>
        <v>0.69979391692509</v>
      </c>
    </row>
    <row r="23" spans="1:22" ht="16.5" customHeight="1">
      <c r="A23" s="24" t="s">
        <v>61</v>
      </c>
      <c r="B23" s="25">
        <v>16</v>
      </c>
      <c r="C23" s="18">
        <v>4119672</v>
      </c>
      <c r="D23" s="19">
        <v>2501089</v>
      </c>
      <c r="E23" s="3">
        <v>5479111</v>
      </c>
      <c r="F23" s="23">
        <f t="shared" si="3"/>
        <v>1.647151300893331</v>
      </c>
      <c r="G23" s="42">
        <f t="shared" si="4"/>
        <v>0.7518869393228208</v>
      </c>
      <c r="H23" s="21">
        <v>0</v>
      </c>
      <c r="I23" s="19">
        <v>0</v>
      </c>
      <c r="J23" s="3">
        <v>0</v>
      </c>
      <c r="K23" s="45" t="str">
        <f t="shared" si="12"/>
        <v>　　－　　</v>
      </c>
      <c r="L23" s="45" t="str">
        <f>IF(OR(I23=0,J23=0),"　　－　　",ROUND(I23/J23*100,1))</f>
        <v>　　－　　</v>
      </c>
      <c r="M23" s="21">
        <v>0</v>
      </c>
      <c r="N23" s="19">
        <v>0</v>
      </c>
      <c r="O23" s="3">
        <v>0</v>
      </c>
      <c r="P23" s="48" t="str">
        <f>IF(OR(M23=0,N23=0),"　　－　　",ROUND(M23/N23*100,1))</f>
        <v>　　－　　</v>
      </c>
      <c r="Q23" s="45" t="str">
        <f>IF(OR(N23=0,O23=0),"　　－　　",ROUND(N23/O23*100,1))</f>
        <v>　　－　　</v>
      </c>
      <c r="R23" s="26">
        <f t="shared" si="13"/>
        <v>4119672</v>
      </c>
      <c r="S23" s="25">
        <f t="shared" si="14"/>
        <v>2501089</v>
      </c>
      <c r="T23" s="25">
        <f t="shared" si="7"/>
        <v>5479111</v>
      </c>
      <c r="U23" s="23">
        <f t="shared" si="8"/>
        <v>1.647151300893331</v>
      </c>
      <c r="V23" s="42">
        <f t="shared" si="9"/>
        <v>0.7518869393228208</v>
      </c>
    </row>
    <row r="24" spans="1:23" ht="16.5" customHeight="1">
      <c r="A24" s="24" t="s">
        <v>62</v>
      </c>
      <c r="B24" s="25">
        <v>22</v>
      </c>
      <c r="C24" s="18">
        <v>927325</v>
      </c>
      <c r="D24" s="19">
        <v>653133</v>
      </c>
      <c r="E24" s="3">
        <v>1332054</v>
      </c>
      <c r="F24" s="23">
        <f t="shared" si="3"/>
        <v>1.4198103602175973</v>
      </c>
      <c r="G24" s="42">
        <f t="shared" si="4"/>
        <v>0.6961617171676223</v>
      </c>
      <c r="H24" s="21">
        <v>6900</v>
      </c>
      <c r="I24" s="19">
        <v>13356</v>
      </c>
      <c r="J24" s="3">
        <v>4219</v>
      </c>
      <c r="K24" s="23">
        <f>SUM(H24/I24)</f>
        <v>0.5166217430368374</v>
      </c>
      <c r="L24" s="42">
        <f t="shared" si="10"/>
        <v>1.6354586394880304</v>
      </c>
      <c r="M24" s="21">
        <v>3588525</v>
      </c>
      <c r="N24" s="19">
        <v>3938104</v>
      </c>
      <c r="O24" s="3">
        <v>3948730</v>
      </c>
      <c r="P24" s="23">
        <f aca="true" t="shared" si="15" ref="P24:P32">SUM(M24/N24)</f>
        <v>0.911231648529343</v>
      </c>
      <c r="Q24" s="42">
        <f t="shared" si="6"/>
        <v>0.908779531646884</v>
      </c>
      <c r="R24" s="26">
        <f t="shared" si="13"/>
        <v>4522750</v>
      </c>
      <c r="S24" s="25">
        <f t="shared" si="14"/>
        <v>4604593</v>
      </c>
      <c r="T24" s="25">
        <f t="shared" si="7"/>
        <v>5285003</v>
      </c>
      <c r="U24" s="23">
        <f t="shared" si="8"/>
        <v>0.9822257906399111</v>
      </c>
      <c r="V24" s="42">
        <f t="shared" si="9"/>
        <v>0.8557705643686484</v>
      </c>
      <c r="W24" s="29"/>
    </row>
    <row r="25" spans="1:23" ht="16.5" customHeight="1">
      <c r="A25" s="24" t="s">
        <v>63</v>
      </c>
      <c r="B25" s="7">
        <v>21</v>
      </c>
      <c r="C25" s="18">
        <v>1180522</v>
      </c>
      <c r="D25" s="19">
        <v>759667</v>
      </c>
      <c r="E25" s="3">
        <v>1223297</v>
      </c>
      <c r="F25" s="23">
        <f t="shared" si="3"/>
        <v>1.5539993181222824</v>
      </c>
      <c r="G25" s="42">
        <f t="shared" si="4"/>
        <v>0.9650330214167123</v>
      </c>
      <c r="H25" s="21">
        <v>14468</v>
      </c>
      <c r="I25" s="19">
        <v>0</v>
      </c>
      <c r="J25" s="3">
        <v>0</v>
      </c>
      <c r="K25" s="45" t="str">
        <f t="shared" si="12"/>
        <v>　　－　　</v>
      </c>
      <c r="L25" s="45" t="str">
        <f>IF(OR(I25=0,J25=0),"　　－　　",ROUND(I25/J25*100,1))</f>
        <v>　　－　　</v>
      </c>
      <c r="M25" s="21">
        <v>4622220</v>
      </c>
      <c r="N25" s="19">
        <v>4689800</v>
      </c>
      <c r="O25" s="3">
        <v>5031680</v>
      </c>
      <c r="P25" s="23">
        <f t="shared" si="15"/>
        <v>0.9855900038381168</v>
      </c>
      <c r="Q25" s="42">
        <f t="shared" si="6"/>
        <v>0.9186236008649199</v>
      </c>
      <c r="R25" s="26">
        <v>5817210</v>
      </c>
      <c r="S25" s="25">
        <f t="shared" si="14"/>
        <v>5449467</v>
      </c>
      <c r="T25" s="25">
        <f t="shared" si="7"/>
        <v>6254977</v>
      </c>
      <c r="U25" s="23">
        <f t="shared" si="8"/>
        <v>1.067482379469405</v>
      </c>
      <c r="V25" s="42">
        <f t="shared" si="9"/>
        <v>0.9300130120382537</v>
      </c>
      <c r="W25" s="29"/>
    </row>
    <row r="26" spans="1:22" ht="16.5" customHeight="1">
      <c r="A26" s="28" t="s">
        <v>64</v>
      </c>
      <c r="B26" s="7">
        <v>24</v>
      </c>
      <c r="C26" s="18">
        <v>1424379</v>
      </c>
      <c r="D26" s="19">
        <v>945264</v>
      </c>
      <c r="E26" s="3">
        <v>1599972</v>
      </c>
      <c r="F26" s="23">
        <f t="shared" si="3"/>
        <v>1.5068584014624486</v>
      </c>
      <c r="G26" s="42">
        <f t="shared" si="4"/>
        <v>0.8902524544179523</v>
      </c>
      <c r="H26" s="21">
        <v>41444</v>
      </c>
      <c r="I26" s="19">
        <v>43491</v>
      </c>
      <c r="J26" s="3">
        <v>34134</v>
      </c>
      <c r="K26" s="23">
        <f>SUM(H26/I26)</f>
        <v>0.9529327906923272</v>
      </c>
      <c r="L26" s="42">
        <f t="shared" si="10"/>
        <v>1.2141559735161422</v>
      </c>
      <c r="M26" s="21">
        <v>3191599</v>
      </c>
      <c r="N26" s="19">
        <v>3348365</v>
      </c>
      <c r="O26" s="3">
        <v>3371736</v>
      </c>
      <c r="P26" s="23">
        <f t="shared" si="15"/>
        <v>0.9531813287977864</v>
      </c>
      <c r="Q26" s="42">
        <f t="shared" si="6"/>
        <v>0.9465744055881006</v>
      </c>
      <c r="R26" s="26">
        <f t="shared" si="13"/>
        <v>4657422</v>
      </c>
      <c r="S26" s="25">
        <f t="shared" si="14"/>
        <v>4337120</v>
      </c>
      <c r="T26" s="25">
        <f t="shared" si="7"/>
        <v>5005842</v>
      </c>
      <c r="U26" s="23">
        <f t="shared" si="8"/>
        <v>1.0738513114693622</v>
      </c>
      <c r="V26" s="42">
        <f t="shared" si="9"/>
        <v>0.9303973237669108</v>
      </c>
    </row>
    <row r="27" spans="1:22" ht="16.5" customHeight="1">
      <c r="A27" s="28" t="s">
        <v>65</v>
      </c>
      <c r="B27" s="25">
        <v>27</v>
      </c>
      <c r="C27" s="18">
        <v>686979</v>
      </c>
      <c r="D27" s="19">
        <v>320567</v>
      </c>
      <c r="E27" s="3">
        <v>589279</v>
      </c>
      <c r="F27" s="23">
        <f t="shared" si="3"/>
        <v>2.14301222521345</v>
      </c>
      <c r="G27" s="42">
        <f t="shared" si="4"/>
        <v>1.1657958284615606</v>
      </c>
      <c r="H27" s="21">
        <v>0</v>
      </c>
      <c r="I27" s="19">
        <v>0</v>
      </c>
      <c r="J27" s="3">
        <v>0</v>
      </c>
      <c r="K27" s="45" t="str">
        <f t="shared" si="12"/>
        <v>　　－　　</v>
      </c>
      <c r="L27" s="45" t="str">
        <f>IF(OR(I27=0,J27=0),"　　－　　",ROUND(I27/J27*100,1))</f>
        <v>　　－　　</v>
      </c>
      <c r="M27" s="21">
        <v>1680616</v>
      </c>
      <c r="N27" s="19">
        <v>1660678</v>
      </c>
      <c r="O27" s="3">
        <v>1795328</v>
      </c>
      <c r="P27" s="23">
        <f t="shared" si="15"/>
        <v>1.0120059397426835</v>
      </c>
      <c r="Q27" s="42">
        <f t="shared" si="6"/>
        <v>0.9361052687865393</v>
      </c>
      <c r="R27" s="30">
        <f t="shared" si="13"/>
        <v>2367595</v>
      </c>
      <c r="S27" s="25">
        <f t="shared" si="14"/>
        <v>1981245</v>
      </c>
      <c r="T27" s="25">
        <f t="shared" si="7"/>
        <v>2384607</v>
      </c>
      <c r="U27" s="23">
        <f t="shared" si="8"/>
        <v>1.1950036466969003</v>
      </c>
      <c r="V27" s="42">
        <f t="shared" si="9"/>
        <v>0.9928659103994915</v>
      </c>
    </row>
    <row r="28" spans="1:23" ht="16.5" customHeight="1">
      <c r="A28" s="28" t="s">
        <v>66</v>
      </c>
      <c r="B28" s="27">
        <v>23</v>
      </c>
      <c r="C28" s="19">
        <v>3071382</v>
      </c>
      <c r="D28" s="19">
        <v>2552058</v>
      </c>
      <c r="E28" s="3">
        <v>3585668</v>
      </c>
      <c r="F28" s="23">
        <f t="shared" si="3"/>
        <v>1.2034922403801167</v>
      </c>
      <c r="G28" s="42">
        <f t="shared" si="4"/>
        <v>0.8565717740738964</v>
      </c>
      <c r="H28" s="31">
        <v>0</v>
      </c>
      <c r="I28" s="19">
        <v>0</v>
      </c>
      <c r="J28" s="3">
        <v>0</v>
      </c>
      <c r="K28" s="45" t="str">
        <f t="shared" si="12"/>
        <v>　　－　　</v>
      </c>
      <c r="L28" s="45" t="str">
        <f>IF(OR(I28=0,J28=0),"　　－　　",ROUND(I28/J28*100,1))</f>
        <v>　　－　　</v>
      </c>
      <c r="M28" s="31">
        <v>401206</v>
      </c>
      <c r="N28" s="19">
        <v>399836</v>
      </c>
      <c r="O28" s="3">
        <v>419049</v>
      </c>
      <c r="P28" s="23">
        <f t="shared" si="15"/>
        <v>1.0034264048259787</v>
      </c>
      <c r="Q28" s="42">
        <f t="shared" si="6"/>
        <v>0.9574202539559813</v>
      </c>
      <c r="R28" s="26">
        <f t="shared" si="13"/>
        <v>3472588</v>
      </c>
      <c r="S28" s="25">
        <f t="shared" si="14"/>
        <v>2951894</v>
      </c>
      <c r="T28" s="25">
        <f t="shared" si="7"/>
        <v>4004717</v>
      </c>
      <c r="U28" s="23">
        <f t="shared" si="8"/>
        <v>1.1763931902703824</v>
      </c>
      <c r="V28" s="42">
        <f t="shared" si="9"/>
        <v>0.8671244435000026</v>
      </c>
      <c r="W28" s="29"/>
    </row>
    <row r="29" spans="1:22" ht="16.5" customHeight="1">
      <c r="A29" s="28" t="s">
        <v>67</v>
      </c>
      <c r="B29" s="7">
        <v>28</v>
      </c>
      <c r="C29" s="18">
        <v>77242</v>
      </c>
      <c r="D29" s="19">
        <v>155683</v>
      </c>
      <c r="E29" s="4">
        <v>136045</v>
      </c>
      <c r="F29" s="32">
        <f t="shared" si="3"/>
        <v>0.49614922631244257</v>
      </c>
      <c r="G29" s="43">
        <f t="shared" si="4"/>
        <v>0.567768017935242</v>
      </c>
      <c r="H29" s="21">
        <v>10584</v>
      </c>
      <c r="I29" s="19">
        <v>26314</v>
      </c>
      <c r="J29" s="4">
        <v>1014</v>
      </c>
      <c r="K29" s="32">
        <f>SUM(H29/I29)</f>
        <v>0.4022193509158623</v>
      </c>
      <c r="L29" s="58">
        <f t="shared" si="10"/>
        <v>10.437869822485206</v>
      </c>
      <c r="M29" s="21">
        <v>3468927</v>
      </c>
      <c r="N29" s="19">
        <v>3369817</v>
      </c>
      <c r="O29" s="4">
        <v>3337127</v>
      </c>
      <c r="P29" s="32">
        <f t="shared" si="15"/>
        <v>1.0294110926498383</v>
      </c>
      <c r="Q29" s="43">
        <f t="shared" si="6"/>
        <v>1.0394950506828178</v>
      </c>
      <c r="R29" s="30">
        <f t="shared" si="13"/>
        <v>3556753</v>
      </c>
      <c r="S29" s="25">
        <f t="shared" si="14"/>
        <v>3551814</v>
      </c>
      <c r="T29" s="38">
        <f t="shared" si="7"/>
        <v>3474186</v>
      </c>
      <c r="U29" s="32">
        <f t="shared" si="8"/>
        <v>1.0013905570505663</v>
      </c>
      <c r="V29" s="42">
        <f t="shared" si="9"/>
        <v>1.0237658547930364</v>
      </c>
    </row>
    <row r="30" spans="1:22" ht="15" customHeight="1">
      <c r="A30" s="33" t="s">
        <v>36</v>
      </c>
      <c r="B30" s="34"/>
      <c r="C30" s="34">
        <f>SUM(C5:C29)</f>
        <v>152160272</v>
      </c>
      <c r="D30" s="34">
        <f>SUM(D5:D29)</f>
        <v>78296712</v>
      </c>
      <c r="E30" s="34">
        <f>SUM(E5:E29)</f>
        <v>172251908</v>
      </c>
      <c r="F30" s="20">
        <f t="shared" si="3"/>
        <v>1.9433801000481348</v>
      </c>
      <c r="G30" s="23">
        <f t="shared" si="4"/>
        <v>0.8833589930394269</v>
      </c>
      <c r="H30" s="34">
        <f>SUM(H5:H29)</f>
        <v>3043096</v>
      </c>
      <c r="I30" s="34">
        <f>SUM(I5:I29)</f>
        <v>2687565</v>
      </c>
      <c r="J30" s="34">
        <f>SUM(J5:J29)</f>
        <v>3326805</v>
      </c>
      <c r="K30" s="46">
        <f>SUM(H30/I30)</f>
        <v>1.132287405141829</v>
      </c>
      <c r="L30" s="23">
        <f t="shared" si="10"/>
        <v>0.9147202796677293</v>
      </c>
      <c r="M30" s="34">
        <f>SUM(M5:M29)</f>
        <v>254775994</v>
      </c>
      <c r="N30" s="34">
        <f>SUM(N5:N29)</f>
        <v>273578891</v>
      </c>
      <c r="O30" s="34">
        <f>SUM(O5:O29)</f>
        <v>273010278</v>
      </c>
      <c r="P30" s="35">
        <f t="shared" si="15"/>
        <v>0.931270658597706</v>
      </c>
      <c r="Q30" s="23">
        <f t="shared" si="6"/>
        <v>0.9332102654391642</v>
      </c>
      <c r="R30" s="34">
        <f>SUM(R5:R29)</f>
        <v>409979362</v>
      </c>
      <c r="S30" s="34">
        <f>SUM(S5:S29)</f>
        <v>354563168</v>
      </c>
      <c r="T30" s="25">
        <f t="shared" si="7"/>
        <v>448588991</v>
      </c>
      <c r="U30" s="20">
        <f t="shared" si="8"/>
        <v>1.156294277018644</v>
      </c>
      <c r="V30" s="35">
        <f t="shared" si="9"/>
        <v>0.9139309484302525</v>
      </c>
    </row>
    <row r="31" spans="1:22" ht="16.5" customHeight="1">
      <c r="A31" s="24" t="s">
        <v>0</v>
      </c>
      <c r="B31" s="25">
        <v>25</v>
      </c>
      <c r="C31" s="31">
        <v>380976</v>
      </c>
      <c r="D31" s="19">
        <v>291270</v>
      </c>
      <c r="E31" s="2">
        <v>496089</v>
      </c>
      <c r="F31" s="20">
        <f t="shared" si="3"/>
        <v>1.307982284478319</v>
      </c>
      <c r="G31" s="41">
        <f t="shared" si="4"/>
        <v>0.7679589751032577</v>
      </c>
      <c r="H31" s="21">
        <v>0</v>
      </c>
      <c r="I31" s="31">
        <v>0</v>
      </c>
      <c r="J31" s="2">
        <v>0</v>
      </c>
      <c r="K31" s="47" t="str">
        <f>IF(OR(H31=0,I31=0),"　　－　　",ROUND(H31/I31*100,1))</f>
        <v>　　－　　</v>
      </c>
      <c r="L31" s="47" t="str">
        <f>IF(OR(I31=0,J31=0),"　　－　　",ROUND(I31/J31*100,1))</f>
        <v>　　－　　</v>
      </c>
      <c r="M31" s="31">
        <v>2105427</v>
      </c>
      <c r="N31" s="19">
        <v>3105993</v>
      </c>
      <c r="O31" s="2">
        <v>3680392</v>
      </c>
      <c r="P31" s="20">
        <f t="shared" si="15"/>
        <v>0.6778595444355476</v>
      </c>
      <c r="Q31" s="41">
        <f t="shared" si="6"/>
        <v>0.5720659647124545</v>
      </c>
      <c r="R31" s="30">
        <f aca="true" t="shared" si="16" ref="R31:R36">+C31+H31+M31</f>
        <v>2486403</v>
      </c>
      <c r="S31" s="26">
        <f aca="true" t="shared" si="17" ref="S31:S36">+D31+I31+N31</f>
        <v>3397263</v>
      </c>
      <c r="T31" s="17">
        <f t="shared" si="7"/>
        <v>4176481</v>
      </c>
      <c r="U31" s="20">
        <f t="shared" si="8"/>
        <v>0.7318841667542372</v>
      </c>
      <c r="V31" s="42">
        <f t="shared" si="9"/>
        <v>0.5953344454338473</v>
      </c>
    </row>
    <row r="32" spans="1:22" s="29" customFormat="1" ht="16.5" customHeight="1">
      <c r="A32" s="24" t="s">
        <v>1</v>
      </c>
      <c r="B32" s="29">
        <v>31</v>
      </c>
      <c r="C32" s="31">
        <v>173913</v>
      </c>
      <c r="D32" s="19">
        <v>99582</v>
      </c>
      <c r="E32" s="3">
        <v>234991</v>
      </c>
      <c r="F32" s="23">
        <f t="shared" si="3"/>
        <v>1.74643007772489</v>
      </c>
      <c r="G32" s="42">
        <f t="shared" si="4"/>
        <v>0.7400836627785745</v>
      </c>
      <c r="H32" s="21">
        <v>927</v>
      </c>
      <c r="I32" s="31">
        <v>728</v>
      </c>
      <c r="J32" s="3">
        <v>500</v>
      </c>
      <c r="K32" s="23">
        <f>SUM(H32/I32)</f>
        <v>1.2733516483516483</v>
      </c>
      <c r="L32" s="42">
        <f t="shared" si="10"/>
        <v>1.854</v>
      </c>
      <c r="M32" s="31">
        <v>2506925</v>
      </c>
      <c r="N32" s="19">
        <v>2572674</v>
      </c>
      <c r="O32" s="3">
        <v>2664914</v>
      </c>
      <c r="P32" s="23">
        <f t="shared" si="15"/>
        <v>0.9744433223952976</v>
      </c>
      <c r="Q32" s="42">
        <f t="shared" si="6"/>
        <v>0.9407151600389356</v>
      </c>
      <c r="R32" s="30">
        <f t="shared" si="16"/>
        <v>2681765</v>
      </c>
      <c r="S32" s="26">
        <f t="shared" si="17"/>
        <v>2672984</v>
      </c>
      <c r="T32" s="25">
        <f t="shared" si="7"/>
        <v>2900405</v>
      </c>
      <c r="U32" s="23">
        <f t="shared" si="8"/>
        <v>1.0032850926155936</v>
      </c>
      <c r="V32" s="42">
        <f t="shared" si="9"/>
        <v>0.9246174241183559</v>
      </c>
    </row>
    <row r="33" spans="1:22" ht="16.5" customHeight="1">
      <c r="A33" s="28" t="s">
        <v>2</v>
      </c>
      <c r="B33" s="25">
        <v>26</v>
      </c>
      <c r="C33" s="18">
        <v>2594559</v>
      </c>
      <c r="D33" s="19">
        <v>1187340</v>
      </c>
      <c r="E33" s="3">
        <v>3509366</v>
      </c>
      <c r="F33" s="23">
        <f t="shared" si="3"/>
        <v>2.1851862145636463</v>
      </c>
      <c r="G33" s="42">
        <f t="shared" si="4"/>
        <v>0.7393241400298516</v>
      </c>
      <c r="H33" s="21">
        <v>0</v>
      </c>
      <c r="I33" s="19">
        <v>0</v>
      </c>
      <c r="J33" s="3">
        <v>0</v>
      </c>
      <c r="K33" s="45" t="str">
        <f>IF(OR(H33=0,I33=0),"　　－　　",ROUND(H33/I33*100,1))</f>
        <v>　　－　　</v>
      </c>
      <c r="L33" s="45" t="str">
        <f>IF(OR(I33=0,J33=0),"　　－　　",ROUND(I33/J33*100,1))</f>
        <v>　　－　　</v>
      </c>
      <c r="M33" s="21">
        <v>0</v>
      </c>
      <c r="N33" s="19">
        <v>0</v>
      </c>
      <c r="O33" s="3">
        <v>0</v>
      </c>
      <c r="P33" s="45" t="str">
        <f>IF(OR(M33=0,N33=0),"　　－　　",ROUND(M33/N33*100,1))</f>
        <v>　　－　　</v>
      </c>
      <c r="Q33" s="45" t="str">
        <f>IF(OR(N33=0,O33=0),"　　－　　",ROUND(N33/O33*100,1))</f>
        <v>　　－　　</v>
      </c>
      <c r="R33" s="30">
        <f t="shared" si="16"/>
        <v>2594559</v>
      </c>
      <c r="S33" s="25">
        <f t="shared" si="17"/>
        <v>1187340</v>
      </c>
      <c r="T33" s="25">
        <f t="shared" si="7"/>
        <v>3509366</v>
      </c>
      <c r="U33" s="23">
        <f t="shared" si="8"/>
        <v>2.1851862145636463</v>
      </c>
      <c r="V33" s="42">
        <f t="shared" si="9"/>
        <v>0.7393241400298516</v>
      </c>
    </row>
    <row r="34" spans="1:22" ht="16.5" customHeight="1">
      <c r="A34" s="28" t="s">
        <v>3</v>
      </c>
      <c r="B34" s="7">
        <v>30</v>
      </c>
      <c r="C34" s="18">
        <v>447277</v>
      </c>
      <c r="D34" s="19">
        <v>306216</v>
      </c>
      <c r="E34" s="3">
        <v>603139</v>
      </c>
      <c r="F34" s="23">
        <f t="shared" si="3"/>
        <v>1.4606584894322963</v>
      </c>
      <c r="G34" s="42">
        <f t="shared" si="4"/>
        <v>0.7415819570613076</v>
      </c>
      <c r="H34" s="21">
        <v>108825</v>
      </c>
      <c r="I34" s="19">
        <v>163799</v>
      </c>
      <c r="J34" s="3">
        <v>151323</v>
      </c>
      <c r="K34" s="23">
        <f>SUM(H34/I34)</f>
        <v>0.6643813454294593</v>
      </c>
      <c r="L34" s="42">
        <f t="shared" si="10"/>
        <v>0.7191570349517258</v>
      </c>
      <c r="M34" s="21">
        <v>2000118</v>
      </c>
      <c r="N34" s="19">
        <v>2113239</v>
      </c>
      <c r="O34" s="3">
        <v>2313617</v>
      </c>
      <c r="P34" s="23">
        <f>SUM(M34/N34)</f>
        <v>0.9464703235175955</v>
      </c>
      <c r="Q34" s="42">
        <f t="shared" si="6"/>
        <v>0.8644983158405216</v>
      </c>
      <c r="R34" s="30">
        <f t="shared" si="16"/>
        <v>2556220</v>
      </c>
      <c r="S34" s="25">
        <f t="shared" si="17"/>
        <v>2583254</v>
      </c>
      <c r="T34" s="25">
        <f t="shared" si="7"/>
        <v>3068079</v>
      </c>
      <c r="U34" s="23">
        <f t="shared" si="8"/>
        <v>0.9895349044267424</v>
      </c>
      <c r="V34" s="42">
        <f t="shared" si="9"/>
        <v>0.833166290698512</v>
      </c>
    </row>
    <row r="35" spans="1:22" ht="16.5" customHeight="1">
      <c r="A35" s="28" t="s">
        <v>4</v>
      </c>
      <c r="B35" s="7">
        <v>33</v>
      </c>
      <c r="C35" s="18">
        <v>425660</v>
      </c>
      <c r="D35" s="19">
        <v>272483</v>
      </c>
      <c r="E35" s="3">
        <v>539358</v>
      </c>
      <c r="F35" s="23">
        <f t="shared" si="3"/>
        <v>1.5621525012569593</v>
      </c>
      <c r="G35" s="42">
        <f t="shared" si="4"/>
        <v>0.7891975274307603</v>
      </c>
      <c r="H35" s="21">
        <v>150</v>
      </c>
      <c r="I35" s="19">
        <v>0</v>
      </c>
      <c r="J35" s="3">
        <v>0</v>
      </c>
      <c r="K35" s="45" t="str">
        <f>IF(OR(H35=0,I35=0),"　　－　　",ROUND(H35/I35*100,1))</f>
        <v>　　－　　</v>
      </c>
      <c r="L35" s="45" t="str">
        <f>IF(OR(I35=0,J35=0),"　　－　　",ROUND(I35/J35*100,1))</f>
        <v>　　－　　</v>
      </c>
      <c r="M35" s="21">
        <v>2603755</v>
      </c>
      <c r="N35" s="19">
        <v>2789271</v>
      </c>
      <c r="O35" s="3">
        <v>2813700</v>
      </c>
      <c r="P35" s="23">
        <f>SUM(M35/N35)</f>
        <v>0.9334894314679355</v>
      </c>
      <c r="Q35" s="42">
        <f t="shared" si="6"/>
        <v>0.9253847247396666</v>
      </c>
      <c r="R35" s="30">
        <f t="shared" si="16"/>
        <v>3029565</v>
      </c>
      <c r="S35" s="25">
        <f t="shared" si="17"/>
        <v>3061754</v>
      </c>
      <c r="T35" s="25">
        <f t="shared" si="7"/>
        <v>3353058</v>
      </c>
      <c r="U35" s="23">
        <f t="shared" si="8"/>
        <v>0.9894867451793972</v>
      </c>
      <c r="V35" s="42">
        <f t="shared" si="9"/>
        <v>0.9035229930409793</v>
      </c>
    </row>
    <row r="36" spans="1:22" ht="16.5" customHeight="1">
      <c r="A36" s="28" t="s">
        <v>5</v>
      </c>
      <c r="B36" s="7">
        <v>34</v>
      </c>
      <c r="C36" s="18">
        <v>2650478</v>
      </c>
      <c r="D36" s="19">
        <v>2068312</v>
      </c>
      <c r="E36" s="3">
        <v>2763132</v>
      </c>
      <c r="F36" s="23">
        <f t="shared" si="3"/>
        <v>1.2814691400523712</v>
      </c>
      <c r="G36" s="42">
        <f t="shared" si="4"/>
        <v>0.959229598875479</v>
      </c>
      <c r="H36" s="21">
        <v>42973</v>
      </c>
      <c r="I36" s="19">
        <v>24222</v>
      </c>
      <c r="J36" s="3">
        <v>17683</v>
      </c>
      <c r="K36" s="23">
        <f>SUM(H36/I36)</f>
        <v>1.7741309553298654</v>
      </c>
      <c r="L36" s="42">
        <f t="shared" si="10"/>
        <v>2.4301871854323362</v>
      </c>
      <c r="M36" s="21">
        <v>213434</v>
      </c>
      <c r="N36" s="19">
        <v>219879</v>
      </c>
      <c r="O36" s="3">
        <v>170497</v>
      </c>
      <c r="P36" s="23">
        <f>SUM(M36/N36)</f>
        <v>0.9706884240877938</v>
      </c>
      <c r="Q36" s="42">
        <f t="shared" si="6"/>
        <v>1.251834343126272</v>
      </c>
      <c r="R36" s="30">
        <f t="shared" si="16"/>
        <v>2906885</v>
      </c>
      <c r="S36" s="25">
        <f t="shared" si="17"/>
        <v>2312413</v>
      </c>
      <c r="T36" s="25">
        <f t="shared" si="7"/>
        <v>2951312</v>
      </c>
      <c r="U36" s="23">
        <f t="shared" si="8"/>
        <v>1.2570786446884705</v>
      </c>
      <c r="V36" s="42">
        <f t="shared" si="9"/>
        <v>0.9849466948936608</v>
      </c>
    </row>
    <row r="37" spans="1:22" ht="16.5" customHeight="1">
      <c r="A37" s="28" t="s">
        <v>6</v>
      </c>
      <c r="B37" s="7">
        <v>29</v>
      </c>
      <c r="C37" s="18">
        <v>2154221</v>
      </c>
      <c r="D37" s="19">
        <v>1714659</v>
      </c>
      <c r="E37" s="3">
        <v>2971682</v>
      </c>
      <c r="F37" s="23">
        <f t="shared" si="3"/>
        <v>1.2563553452902296</v>
      </c>
      <c r="G37" s="42">
        <f t="shared" si="4"/>
        <v>0.7249163941498451</v>
      </c>
      <c r="H37" s="21">
        <v>0</v>
      </c>
      <c r="I37" s="19">
        <v>0</v>
      </c>
      <c r="J37" s="3">
        <v>0</v>
      </c>
      <c r="K37" s="45" t="str">
        <f>IF(OR(H37=0,I37=0),"　　－　　",ROUND(H37/I37*100,1))</f>
        <v>　　－　　</v>
      </c>
      <c r="L37" s="45" t="str">
        <f>IF(OR(I37=0,J37=0),"　　－　　",ROUND(I37/J37*100,1))</f>
        <v>　　－　　</v>
      </c>
      <c r="M37" s="21">
        <v>174849</v>
      </c>
      <c r="N37" s="19">
        <v>144036</v>
      </c>
      <c r="O37" s="3">
        <v>176327</v>
      </c>
      <c r="P37" s="23">
        <f>SUM(M37/N37)</f>
        <v>1.2139256852453553</v>
      </c>
      <c r="Q37" s="42">
        <f t="shared" si="6"/>
        <v>0.9916178463876775</v>
      </c>
      <c r="R37" s="30">
        <f aca="true" t="shared" si="18" ref="R37:R55">+C37+H37+M37</f>
        <v>2329070</v>
      </c>
      <c r="S37" s="25">
        <f aca="true" t="shared" si="19" ref="S37:S55">+D37+I37+N37</f>
        <v>1858695</v>
      </c>
      <c r="T37" s="25">
        <f t="shared" si="7"/>
        <v>3148009</v>
      </c>
      <c r="U37" s="23">
        <f t="shared" si="8"/>
        <v>1.2530673402575463</v>
      </c>
      <c r="V37" s="42">
        <f t="shared" si="9"/>
        <v>0.7398549368823278</v>
      </c>
    </row>
    <row r="38" spans="1:22" ht="16.5" customHeight="1">
      <c r="A38" s="28" t="s">
        <v>7</v>
      </c>
      <c r="B38" s="7">
        <v>40</v>
      </c>
      <c r="C38" s="18">
        <v>273253</v>
      </c>
      <c r="D38" s="19">
        <v>72059</v>
      </c>
      <c r="E38" s="3">
        <v>413086</v>
      </c>
      <c r="F38" s="23">
        <f t="shared" si="3"/>
        <v>3.7920731622698067</v>
      </c>
      <c r="G38" s="42">
        <f t="shared" si="4"/>
        <v>0.6614917958972224</v>
      </c>
      <c r="H38" s="21">
        <v>905</v>
      </c>
      <c r="I38" s="19">
        <v>110</v>
      </c>
      <c r="J38" s="3">
        <v>94</v>
      </c>
      <c r="K38" s="23">
        <f>SUM(H38/I38)</f>
        <v>8.227272727272727</v>
      </c>
      <c r="L38" s="42">
        <f t="shared" si="10"/>
        <v>9.627659574468085</v>
      </c>
      <c r="M38" s="21">
        <v>2405164</v>
      </c>
      <c r="N38" s="19">
        <v>2526676</v>
      </c>
      <c r="O38" s="3">
        <v>2653432</v>
      </c>
      <c r="P38" s="23">
        <f>SUM(M38/N38)</f>
        <v>0.9519083570667549</v>
      </c>
      <c r="Q38" s="42">
        <f t="shared" si="6"/>
        <v>0.9064351375878484</v>
      </c>
      <c r="R38" s="30">
        <f t="shared" si="18"/>
        <v>2679322</v>
      </c>
      <c r="S38" s="25">
        <f t="shared" si="19"/>
        <v>2598845</v>
      </c>
      <c r="T38" s="25">
        <f t="shared" si="7"/>
        <v>3066612</v>
      </c>
      <c r="U38" s="23">
        <f t="shared" si="8"/>
        <v>1.0309664485569552</v>
      </c>
      <c r="V38" s="42">
        <f t="shared" si="9"/>
        <v>0.8737075313081668</v>
      </c>
    </row>
    <row r="39" spans="1:22" ht="16.5" customHeight="1">
      <c r="A39" s="24" t="s">
        <v>8</v>
      </c>
      <c r="B39" s="7">
        <v>32</v>
      </c>
      <c r="C39" s="18">
        <v>1791068</v>
      </c>
      <c r="D39" s="19">
        <v>1497549</v>
      </c>
      <c r="E39" s="3">
        <v>2559914</v>
      </c>
      <c r="F39" s="23">
        <f t="shared" si="3"/>
        <v>1.1959995966742991</v>
      </c>
      <c r="G39" s="42">
        <f t="shared" si="4"/>
        <v>0.6996594416843691</v>
      </c>
      <c r="H39" s="21">
        <v>0</v>
      </c>
      <c r="I39" s="19">
        <v>0</v>
      </c>
      <c r="J39" s="3">
        <v>0</v>
      </c>
      <c r="K39" s="45" t="str">
        <f>IF(OR(H39=0,I39=0),"　　－　　",ROUND(H39/I39*100,1))</f>
        <v>　　－　　</v>
      </c>
      <c r="L39" s="45" t="str">
        <f>IF(OR(I39=0,J39=0),"　　－　　",ROUND(I39/J39*100,1))</f>
        <v>　　－　　</v>
      </c>
      <c r="M39" s="21">
        <v>0</v>
      </c>
      <c r="N39" s="19">
        <v>0</v>
      </c>
      <c r="O39" s="3">
        <v>0</v>
      </c>
      <c r="P39" s="45" t="str">
        <f>IF(OR(M39=0,N39=0),"　　－　　",ROUND(M39/N39*100,1))</f>
        <v>　　－　　</v>
      </c>
      <c r="Q39" s="45" t="str">
        <f>IF(OR(N39=0,O39=0),"　　－　　",ROUND(N39/O39*100,1))</f>
        <v>　　－　　</v>
      </c>
      <c r="R39" s="30">
        <f t="shared" si="18"/>
        <v>1791068</v>
      </c>
      <c r="S39" s="25">
        <f t="shared" si="19"/>
        <v>1497549</v>
      </c>
      <c r="T39" s="25">
        <f t="shared" si="7"/>
        <v>2559914</v>
      </c>
      <c r="U39" s="23">
        <f t="shared" si="8"/>
        <v>1.1959995966742991</v>
      </c>
      <c r="V39" s="42">
        <f t="shared" si="9"/>
        <v>0.6996594416843691</v>
      </c>
    </row>
    <row r="40" spans="1:22" ht="16.5" customHeight="1">
      <c r="A40" s="28" t="s">
        <v>9</v>
      </c>
      <c r="B40" s="7">
        <v>36</v>
      </c>
      <c r="C40" s="18">
        <v>775805</v>
      </c>
      <c r="D40" s="19">
        <v>294953</v>
      </c>
      <c r="E40" s="3">
        <v>817180</v>
      </c>
      <c r="F40" s="23">
        <f t="shared" si="3"/>
        <v>2.630266517038308</v>
      </c>
      <c r="G40" s="42">
        <f t="shared" si="4"/>
        <v>0.9493685601703419</v>
      </c>
      <c r="H40" s="21">
        <v>0</v>
      </c>
      <c r="I40" s="19">
        <v>0</v>
      </c>
      <c r="J40" s="3">
        <v>0</v>
      </c>
      <c r="K40" s="45" t="str">
        <f>IF(OR(H40=0,I40=0),"　　－　　",ROUND(H40/I40*100,1))</f>
        <v>　　－　　</v>
      </c>
      <c r="L40" s="45" t="str">
        <f>IF(OR(I40=0,J40=0),"　　－　　",ROUND(I40/J40*100,1))</f>
        <v>　　－　　</v>
      </c>
      <c r="M40" s="21">
        <v>1287205</v>
      </c>
      <c r="N40" s="19">
        <v>1417125</v>
      </c>
      <c r="O40" s="3">
        <v>1461485</v>
      </c>
      <c r="P40" s="23">
        <f aca="true" t="shared" si="20" ref="P40:P45">SUM(M40/N40)</f>
        <v>0.9083214254211872</v>
      </c>
      <c r="Q40" s="42">
        <f t="shared" si="6"/>
        <v>0.8807514274864264</v>
      </c>
      <c r="R40" s="30">
        <f t="shared" si="18"/>
        <v>2063010</v>
      </c>
      <c r="S40" s="25">
        <f t="shared" si="19"/>
        <v>1712078</v>
      </c>
      <c r="T40" s="25">
        <f t="shared" si="7"/>
        <v>2278665</v>
      </c>
      <c r="U40" s="23">
        <f t="shared" si="8"/>
        <v>1.2049743060771765</v>
      </c>
      <c r="V40" s="42">
        <f t="shared" si="9"/>
        <v>0.9053590589226587</v>
      </c>
    </row>
    <row r="41" spans="1:22" ht="16.5" customHeight="1">
      <c r="A41" s="28" t="s">
        <v>10</v>
      </c>
      <c r="B41" s="7">
        <v>38</v>
      </c>
      <c r="C41" s="18">
        <v>482021</v>
      </c>
      <c r="D41" s="19">
        <v>279166</v>
      </c>
      <c r="E41" s="3">
        <v>440224</v>
      </c>
      <c r="F41" s="23">
        <f t="shared" si="3"/>
        <v>1.726646511394654</v>
      </c>
      <c r="G41" s="42">
        <f t="shared" si="4"/>
        <v>1.0949448462600857</v>
      </c>
      <c r="H41" s="21">
        <v>956</v>
      </c>
      <c r="I41" s="19">
        <v>1294</v>
      </c>
      <c r="J41" s="3">
        <v>983</v>
      </c>
      <c r="K41" s="23">
        <f>SUM(H41/I41)</f>
        <v>0.7387944358578052</v>
      </c>
      <c r="L41" s="42">
        <f t="shared" si="10"/>
        <v>0.9725330620549338</v>
      </c>
      <c r="M41" s="21">
        <v>1602851</v>
      </c>
      <c r="N41" s="19">
        <v>1698266</v>
      </c>
      <c r="O41" s="3">
        <v>1775439</v>
      </c>
      <c r="P41" s="23">
        <f t="shared" si="20"/>
        <v>0.9438162219581621</v>
      </c>
      <c r="Q41" s="42">
        <f t="shared" si="6"/>
        <v>0.9027913659663892</v>
      </c>
      <c r="R41" s="30">
        <f t="shared" si="18"/>
        <v>2085828</v>
      </c>
      <c r="S41" s="25">
        <f t="shared" si="19"/>
        <v>1978726</v>
      </c>
      <c r="T41" s="25">
        <f t="shared" si="7"/>
        <v>2216646</v>
      </c>
      <c r="U41" s="23">
        <f t="shared" si="8"/>
        <v>1.0541267461993222</v>
      </c>
      <c r="V41" s="42">
        <f t="shared" si="9"/>
        <v>0.9409838106761296</v>
      </c>
    </row>
    <row r="42" spans="1:22" ht="16.5" customHeight="1">
      <c r="A42" s="28" t="s">
        <v>11</v>
      </c>
      <c r="B42" s="7">
        <v>37</v>
      </c>
      <c r="C42" s="18">
        <v>2021694</v>
      </c>
      <c r="D42" s="19">
        <v>1249970</v>
      </c>
      <c r="E42" s="3">
        <v>2144911</v>
      </c>
      <c r="F42" s="23">
        <f t="shared" si="3"/>
        <v>1.617394017456419</v>
      </c>
      <c r="G42" s="42">
        <f t="shared" si="4"/>
        <v>0.9425537936072872</v>
      </c>
      <c r="H42" s="21">
        <v>0</v>
      </c>
      <c r="I42" s="19">
        <v>0</v>
      </c>
      <c r="J42" s="3">
        <v>0</v>
      </c>
      <c r="K42" s="45" t="str">
        <f>IF(OR(H42=0,I42=0),"　　－　　",ROUND(H42/I42*100,1))</f>
        <v>　　－　　</v>
      </c>
      <c r="L42" s="45" t="str">
        <f>IF(OR(I42=0,J42=0),"　　－　　",ROUND(I42/J42*100,1))</f>
        <v>　　－　　</v>
      </c>
      <c r="M42" s="21">
        <v>147883</v>
      </c>
      <c r="N42" s="19">
        <v>126221</v>
      </c>
      <c r="O42" s="3">
        <v>106873</v>
      </c>
      <c r="P42" s="23">
        <f t="shared" si="20"/>
        <v>1.1716196195561752</v>
      </c>
      <c r="Q42" s="42">
        <f t="shared" si="6"/>
        <v>1.3837264790920063</v>
      </c>
      <c r="R42" s="30">
        <f t="shared" si="18"/>
        <v>2169577</v>
      </c>
      <c r="S42" s="25">
        <f t="shared" si="19"/>
        <v>1376191</v>
      </c>
      <c r="T42" s="25">
        <f t="shared" si="7"/>
        <v>2251784</v>
      </c>
      <c r="U42" s="23">
        <f t="shared" si="8"/>
        <v>1.576508638699134</v>
      </c>
      <c r="V42" s="42">
        <f t="shared" si="9"/>
        <v>0.9634925019451244</v>
      </c>
    </row>
    <row r="43" spans="1:22" ht="16.5" customHeight="1">
      <c r="A43" s="28" t="s">
        <v>12</v>
      </c>
      <c r="B43" s="7">
        <v>35</v>
      </c>
      <c r="C43" s="18">
        <v>1729648</v>
      </c>
      <c r="D43" s="19">
        <v>1334475</v>
      </c>
      <c r="E43" s="3">
        <v>2189752</v>
      </c>
      <c r="F43" s="23">
        <f t="shared" si="3"/>
        <v>1.2961261919481444</v>
      </c>
      <c r="G43" s="42">
        <f t="shared" si="4"/>
        <v>0.7898830552500923</v>
      </c>
      <c r="H43" s="21">
        <v>0</v>
      </c>
      <c r="I43" s="19">
        <v>0</v>
      </c>
      <c r="J43" s="3">
        <v>0</v>
      </c>
      <c r="K43" s="45" t="str">
        <f>IF(OR(H43=0,I43=0),"　　－　　",ROUND(H43/I43*100,1))</f>
        <v>　　－　　</v>
      </c>
      <c r="L43" s="45" t="str">
        <f>IF(OR(I43=0,J43=0),"　　－　　",ROUND(I43/J43*100,1))</f>
        <v>　　－　　</v>
      </c>
      <c r="M43" s="21">
        <v>141141</v>
      </c>
      <c r="N43" s="19">
        <v>334693</v>
      </c>
      <c r="O43" s="3">
        <v>413533</v>
      </c>
      <c r="P43" s="23">
        <f t="shared" si="20"/>
        <v>0.42170287397704764</v>
      </c>
      <c r="Q43" s="42">
        <f t="shared" si="6"/>
        <v>0.3413052888161283</v>
      </c>
      <c r="R43" s="30">
        <f t="shared" si="18"/>
        <v>1870789</v>
      </c>
      <c r="S43" s="25">
        <f t="shared" si="19"/>
        <v>1669168</v>
      </c>
      <c r="T43" s="25">
        <f t="shared" si="7"/>
        <v>2603285</v>
      </c>
      <c r="U43" s="23">
        <f t="shared" si="8"/>
        <v>1.1207913163923584</v>
      </c>
      <c r="V43" s="42">
        <f t="shared" si="9"/>
        <v>0.7186262741113632</v>
      </c>
    </row>
    <row r="44" spans="1:22" ht="16.5" customHeight="1">
      <c r="A44" s="28" t="s">
        <v>13</v>
      </c>
      <c r="B44" s="7">
        <v>45</v>
      </c>
      <c r="C44" s="18">
        <v>167720</v>
      </c>
      <c r="D44" s="19">
        <v>140546</v>
      </c>
      <c r="E44" s="3">
        <v>137663</v>
      </c>
      <c r="F44" s="23">
        <f t="shared" si="3"/>
        <v>1.1933459507919115</v>
      </c>
      <c r="G44" s="42">
        <f t="shared" si="4"/>
        <v>1.2183375344137495</v>
      </c>
      <c r="H44" s="21">
        <v>2852</v>
      </c>
      <c r="I44" s="19">
        <v>39330</v>
      </c>
      <c r="J44" s="3">
        <v>7051</v>
      </c>
      <c r="K44" s="23">
        <f>SUM(H44/I44)</f>
        <v>0.07251461988304093</v>
      </c>
      <c r="L44" s="42">
        <f t="shared" si="10"/>
        <v>0.404481633810807</v>
      </c>
      <c r="M44" s="21">
        <v>1486179</v>
      </c>
      <c r="N44" s="19">
        <v>1328015</v>
      </c>
      <c r="O44" s="3">
        <v>1286500</v>
      </c>
      <c r="P44" s="23">
        <f t="shared" si="20"/>
        <v>1.1190980523563363</v>
      </c>
      <c r="Q44" s="42">
        <f t="shared" si="6"/>
        <v>1.1552110376991838</v>
      </c>
      <c r="R44" s="30">
        <f t="shared" si="18"/>
        <v>1656751</v>
      </c>
      <c r="S44" s="25">
        <f t="shared" si="19"/>
        <v>1507891</v>
      </c>
      <c r="T44" s="25">
        <f t="shared" si="7"/>
        <v>1431214</v>
      </c>
      <c r="U44" s="23">
        <f t="shared" si="8"/>
        <v>1.098720663496234</v>
      </c>
      <c r="V44" s="42">
        <f t="shared" si="9"/>
        <v>1.1575844003761842</v>
      </c>
    </row>
    <row r="45" spans="1:22" ht="16.5" customHeight="1">
      <c r="A45" s="28" t="s">
        <v>14</v>
      </c>
      <c r="B45" s="7">
        <v>39</v>
      </c>
      <c r="C45" s="18">
        <v>398700</v>
      </c>
      <c r="D45" s="19">
        <v>203599</v>
      </c>
      <c r="E45" s="3">
        <v>467518</v>
      </c>
      <c r="F45" s="23">
        <f t="shared" si="3"/>
        <v>1.9582610916556564</v>
      </c>
      <c r="G45" s="42">
        <f t="shared" si="4"/>
        <v>0.8528013894652184</v>
      </c>
      <c r="H45" s="21">
        <v>0</v>
      </c>
      <c r="I45" s="19">
        <v>0</v>
      </c>
      <c r="J45" s="3">
        <v>0</v>
      </c>
      <c r="K45" s="45" t="str">
        <f>IF(OR(H45=0,I45=0),"　　－　　",ROUND(H45/I45*100,1))</f>
        <v>　　－　　</v>
      </c>
      <c r="L45" s="45" t="str">
        <f>IF(OR(I45=0,J45=0),"　　－　　",ROUND(I45/J45*100,1))</f>
        <v>　　－　　</v>
      </c>
      <c r="M45" s="21">
        <v>1344762</v>
      </c>
      <c r="N45" s="19">
        <v>1491559</v>
      </c>
      <c r="O45" s="3">
        <v>1569397</v>
      </c>
      <c r="P45" s="23">
        <f t="shared" si="20"/>
        <v>0.9015814996255596</v>
      </c>
      <c r="Q45" s="42">
        <f t="shared" si="6"/>
        <v>0.8568654075418776</v>
      </c>
      <c r="R45" s="30">
        <f t="shared" si="18"/>
        <v>1743462</v>
      </c>
      <c r="S45" s="25">
        <f t="shared" si="19"/>
        <v>1695158</v>
      </c>
      <c r="T45" s="25">
        <f t="shared" si="7"/>
        <v>2036915</v>
      </c>
      <c r="U45" s="23">
        <f t="shared" si="8"/>
        <v>1.028495278906155</v>
      </c>
      <c r="V45" s="42">
        <f t="shared" si="9"/>
        <v>0.8559326235999047</v>
      </c>
    </row>
    <row r="46" spans="1:22" ht="16.5" customHeight="1">
      <c r="A46" s="28" t="s">
        <v>15</v>
      </c>
      <c r="B46" s="7">
        <v>42</v>
      </c>
      <c r="C46" s="18">
        <v>1624324</v>
      </c>
      <c r="D46" s="19">
        <v>970997</v>
      </c>
      <c r="E46" s="3">
        <v>1342596</v>
      </c>
      <c r="F46" s="23">
        <f t="shared" si="3"/>
        <v>1.6728414196954264</v>
      </c>
      <c r="G46" s="42">
        <f t="shared" si="4"/>
        <v>1.2098382536518804</v>
      </c>
      <c r="H46" s="21">
        <v>0</v>
      </c>
      <c r="I46" s="19">
        <v>0</v>
      </c>
      <c r="J46" s="3">
        <v>0</v>
      </c>
      <c r="K46" s="45" t="str">
        <f>IF(OR(H46=0,I46=0),"　　－　　",ROUND(H46/I46*100,1))</f>
        <v>　　－　　</v>
      </c>
      <c r="L46" s="45" t="str">
        <f>IF(OR(I46=0,J46=0),"　　－　　",ROUND(I46/J46*100,1))</f>
        <v>　　－　　</v>
      </c>
      <c r="M46" s="21">
        <v>0</v>
      </c>
      <c r="N46" s="19">
        <v>0</v>
      </c>
      <c r="O46" s="3">
        <v>0</v>
      </c>
      <c r="P46" s="45" t="str">
        <f>IF(OR(M46=0,N46=0),"　　－　　",ROUND(M46/N46*100,1))</f>
        <v>　　－　　</v>
      </c>
      <c r="Q46" s="45" t="str">
        <f>IF(OR(N46=0,O46=0),"　　－　　",ROUND(N46/O46*100,1))</f>
        <v>　　－　　</v>
      </c>
      <c r="R46" s="30">
        <f t="shared" si="18"/>
        <v>1624324</v>
      </c>
      <c r="S46" s="25">
        <f t="shared" si="19"/>
        <v>970997</v>
      </c>
      <c r="T46" s="25">
        <f t="shared" si="7"/>
        <v>1342596</v>
      </c>
      <c r="U46" s="23">
        <f t="shared" si="8"/>
        <v>1.6728414196954264</v>
      </c>
      <c r="V46" s="42">
        <f t="shared" si="9"/>
        <v>1.2098382536518804</v>
      </c>
    </row>
    <row r="47" spans="1:22" ht="16.5" customHeight="1">
      <c r="A47" s="28" t="s">
        <v>16</v>
      </c>
      <c r="B47" s="7">
        <v>41</v>
      </c>
      <c r="C47" s="18">
        <v>1670376</v>
      </c>
      <c r="D47" s="19">
        <v>1125404</v>
      </c>
      <c r="E47" s="3">
        <v>1531362</v>
      </c>
      <c r="F47" s="23">
        <f t="shared" si="3"/>
        <v>1.4842456575594187</v>
      </c>
      <c r="G47" s="42">
        <f t="shared" si="4"/>
        <v>1.090778013297966</v>
      </c>
      <c r="H47" s="21">
        <v>0</v>
      </c>
      <c r="I47" s="19">
        <v>3640</v>
      </c>
      <c r="J47" s="3">
        <v>14665</v>
      </c>
      <c r="K47" s="45" t="str">
        <f aca="true" t="shared" si="21" ref="K47:K53">IF(OR(H47=0,I47=0),"　　－　　",ROUND(H47/I47*100,1))</f>
        <v>　　－　　</v>
      </c>
      <c r="L47" s="42">
        <f t="shared" si="10"/>
        <v>0</v>
      </c>
      <c r="M47" s="21">
        <v>48984</v>
      </c>
      <c r="N47" s="19">
        <v>79667</v>
      </c>
      <c r="O47" s="3">
        <v>121677</v>
      </c>
      <c r="P47" s="23">
        <f aca="true" t="shared" si="22" ref="P47:P57">SUM(M47/N47)</f>
        <v>0.6148593520529203</v>
      </c>
      <c r="Q47" s="42">
        <f t="shared" si="6"/>
        <v>0.4025740279592692</v>
      </c>
      <c r="R47" s="30">
        <f t="shared" si="18"/>
        <v>1719360</v>
      </c>
      <c r="S47" s="25">
        <f t="shared" si="19"/>
        <v>1208711</v>
      </c>
      <c r="T47" s="25">
        <f t="shared" si="7"/>
        <v>1667704</v>
      </c>
      <c r="U47" s="23">
        <f t="shared" si="8"/>
        <v>1.4224740239809186</v>
      </c>
      <c r="V47" s="42">
        <f t="shared" si="9"/>
        <v>1.030974321582247</v>
      </c>
    </row>
    <row r="48" spans="1:22" ht="16.5" customHeight="1">
      <c r="A48" s="24" t="s">
        <v>17</v>
      </c>
      <c r="B48" s="25">
        <v>11</v>
      </c>
      <c r="C48" s="18">
        <v>0</v>
      </c>
      <c r="D48" s="19">
        <v>71915</v>
      </c>
      <c r="E48" s="3">
        <v>1563281</v>
      </c>
      <c r="F48" s="23">
        <f t="shared" si="3"/>
        <v>0</v>
      </c>
      <c r="G48" s="42">
        <f t="shared" si="4"/>
        <v>0</v>
      </c>
      <c r="H48" s="21">
        <v>0</v>
      </c>
      <c r="I48" s="19">
        <v>0</v>
      </c>
      <c r="J48" s="3">
        <v>0</v>
      </c>
      <c r="K48" s="45" t="str">
        <f t="shared" si="21"/>
        <v>　　－　　</v>
      </c>
      <c r="L48" s="45" t="str">
        <f aca="true" t="shared" si="23" ref="L48:L53">IF(OR(I48=0,J48=0),"　　－　　",ROUND(I48/J48*100,1))</f>
        <v>　　－　　</v>
      </c>
      <c r="M48" s="21">
        <v>2052560</v>
      </c>
      <c r="N48" s="19">
        <v>2461369</v>
      </c>
      <c r="O48" s="3">
        <v>10317328</v>
      </c>
      <c r="P48" s="23">
        <f t="shared" si="22"/>
        <v>0.8339099094853312</v>
      </c>
      <c r="Q48" s="42">
        <f t="shared" si="6"/>
        <v>0.19894298213646014</v>
      </c>
      <c r="R48" s="26">
        <f t="shared" si="18"/>
        <v>2052560</v>
      </c>
      <c r="S48" s="25">
        <f t="shared" si="19"/>
        <v>2533284</v>
      </c>
      <c r="T48" s="25">
        <f t="shared" si="7"/>
        <v>11880609</v>
      </c>
      <c r="U48" s="23">
        <f t="shared" si="8"/>
        <v>0.8102368309277602</v>
      </c>
      <c r="V48" s="42">
        <f t="shared" si="9"/>
        <v>0.17276555435836666</v>
      </c>
    </row>
    <row r="49" spans="1:22" ht="16.5" customHeight="1">
      <c r="A49" s="28" t="s">
        <v>18</v>
      </c>
      <c r="B49" s="7">
        <v>43</v>
      </c>
      <c r="C49" s="18">
        <v>895537</v>
      </c>
      <c r="D49" s="19">
        <v>637390</v>
      </c>
      <c r="E49" s="3">
        <v>1043256</v>
      </c>
      <c r="F49" s="23">
        <f t="shared" si="3"/>
        <v>1.4050063540375595</v>
      </c>
      <c r="G49" s="42">
        <f t="shared" si="4"/>
        <v>0.858405798768471</v>
      </c>
      <c r="H49" s="21">
        <v>0</v>
      </c>
      <c r="I49" s="19">
        <v>0</v>
      </c>
      <c r="J49" s="3">
        <v>0</v>
      </c>
      <c r="K49" s="45" t="str">
        <f t="shared" si="21"/>
        <v>　　－　　</v>
      </c>
      <c r="L49" s="45" t="str">
        <f t="shared" si="23"/>
        <v>　　－　　</v>
      </c>
      <c r="M49" s="21">
        <v>24</v>
      </c>
      <c r="N49" s="19">
        <v>24</v>
      </c>
      <c r="O49" s="3">
        <v>150</v>
      </c>
      <c r="P49" s="23">
        <f t="shared" si="22"/>
        <v>1</v>
      </c>
      <c r="Q49" s="42">
        <f t="shared" si="6"/>
        <v>0.16</v>
      </c>
      <c r="R49" s="30">
        <f t="shared" si="18"/>
        <v>895561</v>
      </c>
      <c r="S49" s="25">
        <f t="shared" si="19"/>
        <v>637414</v>
      </c>
      <c r="T49" s="25">
        <f t="shared" si="7"/>
        <v>1043406</v>
      </c>
      <c r="U49" s="23">
        <f t="shared" si="8"/>
        <v>1.404991104682357</v>
      </c>
      <c r="V49" s="42">
        <f t="shared" si="9"/>
        <v>0.8583053959820051</v>
      </c>
    </row>
    <row r="50" spans="1:22" ht="16.5" customHeight="1">
      <c r="A50" s="28" t="s">
        <v>19</v>
      </c>
      <c r="B50" s="28">
        <v>48</v>
      </c>
      <c r="C50" s="19">
        <v>813695</v>
      </c>
      <c r="D50" s="19">
        <v>313582</v>
      </c>
      <c r="E50" s="3">
        <v>377776</v>
      </c>
      <c r="F50" s="23">
        <f t="shared" si="3"/>
        <v>2.5948396272745247</v>
      </c>
      <c r="G50" s="42">
        <f t="shared" si="4"/>
        <v>2.1539086654525432</v>
      </c>
      <c r="H50" s="31">
        <v>119978</v>
      </c>
      <c r="I50" s="19">
        <v>0</v>
      </c>
      <c r="J50" s="3">
        <v>0</v>
      </c>
      <c r="K50" s="45" t="str">
        <f t="shared" si="21"/>
        <v>　　－　　</v>
      </c>
      <c r="L50" s="45" t="str">
        <f t="shared" si="23"/>
        <v>　　－　　</v>
      </c>
      <c r="M50" s="31">
        <v>1270866</v>
      </c>
      <c r="N50" s="19">
        <v>1034248</v>
      </c>
      <c r="O50" s="3">
        <v>1002316</v>
      </c>
      <c r="P50" s="23">
        <f t="shared" si="22"/>
        <v>1.2287826517431022</v>
      </c>
      <c r="Q50" s="42">
        <f t="shared" si="6"/>
        <v>1.2679294753351238</v>
      </c>
      <c r="R50" s="30">
        <f t="shared" si="18"/>
        <v>2204539</v>
      </c>
      <c r="S50" s="25">
        <f t="shared" si="19"/>
        <v>1347830</v>
      </c>
      <c r="T50" s="25">
        <f t="shared" si="7"/>
        <v>1380092</v>
      </c>
      <c r="U50" s="23">
        <f t="shared" si="8"/>
        <v>1.6356209611004355</v>
      </c>
      <c r="V50" s="42">
        <f t="shared" si="9"/>
        <v>1.5973855366163996</v>
      </c>
    </row>
    <row r="51" spans="1:22" ht="16.5" customHeight="1">
      <c r="A51" s="28" t="s">
        <v>20</v>
      </c>
      <c r="B51" s="7">
        <v>44</v>
      </c>
      <c r="C51" s="18">
        <v>1088532</v>
      </c>
      <c r="D51" s="19">
        <v>946020</v>
      </c>
      <c r="E51" s="3">
        <v>1222690</v>
      </c>
      <c r="F51" s="23">
        <f t="shared" si="3"/>
        <v>1.1506437496036024</v>
      </c>
      <c r="G51" s="42">
        <f t="shared" si="4"/>
        <v>0.890276357866671</v>
      </c>
      <c r="H51" s="21">
        <v>0</v>
      </c>
      <c r="I51" s="19">
        <v>0</v>
      </c>
      <c r="J51" s="3">
        <v>0</v>
      </c>
      <c r="K51" s="45" t="str">
        <f t="shared" si="21"/>
        <v>　　－　　</v>
      </c>
      <c r="L51" s="45" t="str">
        <f t="shared" si="23"/>
        <v>　　－　　</v>
      </c>
      <c r="M51" s="21">
        <v>322179</v>
      </c>
      <c r="N51" s="19">
        <v>351096</v>
      </c>
      <c r="O51" s="3">
        <v>349860</v>
      </c>
      <c r="P51" s="23">
        <f t="shared" si="22"/>
        <v>0.9176379109987012</v>
      </c>
      <c r="Q51" s="42">
        <f t="shared" si="6"/>
        <v>0.9208797804836221</v>
      </c>
      <c r="R51" s="30">
        <f t="shared" si="18"/>
        <v>1410711</v>
      </c>
      <c r="S51" s="25">
        <f t="shared" si="19"/>
        <v>1297116</v>
      </c>
      <c r="T51" s="25">
        <f t="shared" si="7"/>
        <v>1572550</v>
      </c>
      <c r="U51" s="23">
        <f t="shared" si="8"/>
        <v>1.087575051113393</v>
      </c>
      <c r="V51" s="42">
        <f t="shared" si="9"/>
        <v>0.8970849893485103</v>
      </c>
    </row>
    <row r="52" spans="1:22" ht="16.5" customHeight="1">
      <c r="A52" s="28" t="s">
        <v>21</v>
      </c>
      <c r="B52" s="7">
        <v>46</v>
      </c>
      <c r="C52" s="18">
        <v>373761</v>
      </c>
      <c r="D52" s="19">
        <v>218892</v>
      </c>
      <c r="E52" s="3">
        <v>332313</v>
      </c>
      <c r="F52" s="23">
        <f t="shared" si="3"/>
        <v>1.7075132942272901</v>
      </c>
      <c r="G52" s="42">
        <f t="shared" si="4"/>
        <v>1.124725785629813</v>
      </c>
      <c r="H52" s="21">
        <v>0</v>
      </c>
      <c r="I52" s="19">
        <v>0</v>
      </c>
      <c r="J52" s="3">
        <v>0</v>
      </c>
      <c r="K52" s="45" t="str">
        <f t="shared" si="21"/>
        <v>　　－　　</v>
      </c>
      <c r="L52" s="45" t="str">
        <f t="shared" si="23"/>
        <v>　　－　　</v>
      </c>
      <c r="M52" s="21">
        <v>982363</v>
      </c>
      <c r="N52" s="19">
        <v>968718</v>
      </c>
      <c r="O52" s="3">
        <v>1119352</v>
      </c>
      <c r="P52" s="23">
        <f t="shared" si="22"/>
        <v>1.0140856265703744</v>
      </c>
      <c r="Q52" s="42">
        <f t="shared" si="6"/>
        <v>0.8776175858889786</v>
      </c>
      <c r="R52" s="30">
        <f t="shared" si="18"/>
        <v>1356124</v>
      </c>
      <c r="S52" s="25">
        <f t="shared" si="19"/>
        <v>1187610</v>
      </c>
      <c r="T52" s="25">
        <f t="shared" si="7"/>
        <v>1451665</v>
      </c>
      <c r="U52" s="23">
        <f t="shared" si="8"/>
        <v>1.1418933825077255</v>
      </c>
      <c r="V52" s="42">
        <f t="shared" si="9"/>
        <v>0.9341852286856817</v>
      </c>
    </row>
    <row r="53" spans="1:22" ht="16.5" customHeight="1">
      <c r="A53" s="28" t="s">
        <v>22</v>
      </c>
      <c r="B53" s="7">
        <v>47</v>
      </c>
      <c r="C53" s="18">
        <v>1023449</v>
      </c>
      <c r="D53" s="19">
        <v>673373</v>
      </c>
      <c r="E53" s="3">
        <v>603552</v>
      </c>
      <c r="F53" s="23">
        <f t="shared" si="3"/>
        <v>1.5198842246422117</v>
      </c>
      <c r="G53" s="42">
        <f t="shared" si="4"/>
        <v>1.6957097317215417</v>
      </c>
      <c r="H53" s="21">
        <v>0</v>
      </c>
      <c r="I53" s="19">
        <v>0</v>
      </c>
      <c r="J53" s="3">
        <v>0</v>
      </c>
      <c r="K53" s="45" t="str">
        <f t="shared" si="21"/>
        <v>　　－　　</v>
      </c>
      <c r="L53" s="45" t="str">
        <f t="shared" si="23"/>
        <v>　　－　　</v>
      </c>
      <c r="M53" s="21">
        <v>618526</v>
      </c>
      <c r="N53" s="19">
        <v>726415</v>
      </c>
      <c r="O53" s="3">
        <v>861677</v>
      </c>
      <c r="P53" s="23">
        <f t="shared" si="22"/>
        <v>0.8514774612308391</v>
      </c>
      <c r="Q53" s="42">
        <f t="shared" si="6"/>
        <v>0.7178165368229626</v>
      </c>
      <c r="R53" s="30">
        <f t="shared" si="18"/>
        <v>1641975</v>
      </c>
      <c r="S53" s="25">
        <f t="shared" si="19"/>
        <v>1399788</v>
      </c>
      <c r="T53" s="25">
        <f t="shared" si="7"/>
        <v>1465229</v>
      </c>
      <c r="U53" s="23">
        <f t="shared" si="8"/>
        <v>1.1730169139898328</v>
      </c>
      <c r="V53" s="42">
        <f t="shared" si="9"/>
        <v>1.1206268781193929</v>
      </c>
    </row>
    <row r="54" spans="1:22" ht="16.5" customHeight="1">
      <c r="A54" s="28" t="s">
        <v>23</v>
      </c>
      <c r="B54" s="7">
        <v>49</v>
      </c>
      <c r="C54" s="18">
        <v>888343</v>
      </c>
      <c r="D54" s="19">
        <v>710218</v>
      </c>
      <c r="E54" s="3">
        <v>1225819</v>
      </c>
      <c r="F54" s="23">
        <f t="shared" si="3"/>
        <v>1.2508032744875517</v>
      </c>
      <c r="G54" s="42">
        <f t="shared" si="4"/>
        <v>0.7246934498486318</v>
      </c>
      <c r="H54" s="21">
        <v>12979</v>
      </c>
      <c r="I54" s="19">
        <v>78343</v>
      </c>
      <c r="J54" s="3">
        <v>29105</v>
      </c>
      <c r="K54" s="23">
        <f>SUM(H54/I54)</f>
        <v>0.16566891745273987</v>
      </c>
      <c r="L54" s="42">
        <f t="shared" si="10"/>
        <v>0.445937124205463</v>
      </c>
      <c r="M54" s="21">
        <v>358740</v>
      </c>
      <c r="N54" s="19">
        <v>428124</v>
      </c>
      <c r="O54" s="3">
        <v>470845</v>
      </c>
      <c r="P54" s="23">
        <f t="shared" si="22"/>
        <v>0.8379348039353085</v>
      </c>
      <c r="Q54" s="42">
        <f t="shared" si="6"/>
        <v>0.7619067846106469</v>
      </c>
      <c r="R54" s="30">
        <f t="shared" si="18"/>
        <v>1260062</v>
      </c>
      <c r="S54" s="25">
        <f t="shared" si="19"/>
        <v>1216685</v>
      </c>
      <c r="T54" s="25">
        <f t="shared" si="7"/>
        <v>1725769</v>
      </c>
      <c r="U54" s="23">
        <f t="shared" si="8"/>
        <v>1.0356517915483465</v>
      </c>
      <c r="V54" s="42">
        <f t="shared" si="9"/>
        <v>0.7301452280113967</v>
      </c>
    </row>
    <row r="55" spans="1:22" ht="16.5" customHeight="1">
      <c r="A55" s="28" t="s">
        <v>24</v>
      </c>
      <c r="B55" s="7">
        <v>50</v>
      </c>
      <c r="C55" s="18">
        <v>102858</v>
      </c>
      <c r="D55" s="19">
        <v>44113</v>
      </c>
      <c r="E55" s="4">
        <v>122211</v>
      </c>
      <c r="F55" s="23">
        <f t="shared" si="3"/>
        <v>2.331693605059733</v>
      </c>
      <c r="G55" s="43">
        <f t="shared" si="4"/>
        <v>0.841642732650907</v>
      </c>
      <c r="H55" s="21">
        <v>0</v>
      </c>
      <c r="I55" s="19">
        <v>0</v>
      </c>
      <c r="J55" s="4">
        <v>0</v>
      </c>
      <c r="K55" s="45" t="str">
        <f>IF(OR(H55=0,I55=0),"　　－　　",ROUND(H55/I55*100,1))</f>
        <v>　　－　　</v>
      </c>
      <c r="L55" s="45" t="str">
        <f>IF(OR(I55=0,J55=0),"　　－　　",ROUND(I55/J55*100,1))</f>
        <v>　　－　　</v>
      </c>
      <c r="M55" s="21">
        <v>1001169</v>
      </c>
      <c r="N55" s="19">
        <v>1093008</v>
      </c>
      <c r="O55" s="4">
        <v>1236988</v>
      </c>
      <c r="P55" s="32">
        <f t="shared" si="22"/>
        <v>0.9159759123446489</v>
      </c>
      <c r="Q55" s="43">
        <f t="shared" si="6"/>
        <v>0.8093603171574826</v>
      </c>
      <c r="R55" s="30">
        <f t="shared" si="18"/>
        <v>1104027</v>
      </c>
      <c r="S55" s="25">
        <f t="shared" si="19"/>
        <v>1137121</v>
      </c>
      <c r="T55" s="38">
        <f t="shared" si="7"/>
        <v>1359199</v>
      </c>
      <c r="U55" s="23">
        <f t="shared" si="8"/>
        <v>0.9708966767828577</v>
      </c>
      <c r="V55" s="42">
        <f t="shared" si="9"/>
        <v>0.8122629578155958</v>
      </c>
    </row>
    <row r="56" spans="1:22" ht="15" customHeight="1">
      <c r="A56" s="33" t="s">
        <v>36</v>
      </c>
      <c r="B56" s="36"/>
      <c r="C56" s="34">
        <f>SUM(C31:C55)</f>
        <v>24947868</v>
      </c>
      <c r="D56" s="34">
        <f>SUM(D31:D55)</f>
        <v>16724083</v>
      </c>
      <c r="E56" s="34">
        <f>SUM(E31:E55)</f>
        <v>29652861</v>
      </c>
      <c r="F56" s="35">
        <f t="shared" si="3"/>
        <v>1.491733089341879</v>
      </c>
      <c r="G56" s="42">
        <f t="shared" si="4"/>
        <v>0.8413308921523627</v>
      </c>
      <c r="H56" s="34">
        <f>SUM(H31:H55)</f>
        <v>290545</v>
      </c>
      <c r="I56" s="34">
        <f>SUM(I31:I55)</f>
        <v>311466</v>
      </c>
      <c r="J56" s="34">
        <f>SUM(J31:J55)</f>
        <v>221404</v>
      </c>
      <c r="K56" s="35">
        <f>SUM(H56/I56)</f>
        <v>0.9328305497229232</v>
      </c>
      <c r="L56" s="35">
        <f t="shared" si="10"/>
        <v>1.3122843309063974</v>
      </c>
      <c r="M56" s="34">
        <f>SUM(M31:M55)</f>
        <v>24675104</v>
      </c>
      <c r="N56" s="34">
        <f>SUM(N31:N55)</f>
        <v>27010316</v>
      </c>
      <c r="O56" s="34">
        <f>SUM(O31:O55)</f>
        <v>36566299</v>
      </c>
      <c r="P56" s="20">
        <f t="shared" si="22"/>
        <v>0.9135436993776748</v>
      </c>
      <c r="Q56" s="23">
        <f t="shared" si="6"/>
        <v>0.6748045242423906</v>
      </c>
      <c r="R56" s="34">
        <f>SUM(R31:R55)</f>
        <v>49913517</v>
      </c>
      <c r="S56" s="34">
        <f>SUM(S31:S55)</f>
        <v>44045865</v>
      </c>
      <c r="T56" s="25">
        <f t="shared" si="7"/>
        <v>66440564</v>
      </c>
      <c r="U56" s="35">
        <f t="shared" si="8"/>
        <v>1.133216863830464</v>
      </c>
      <c r="V56" s="44">
        <f t="shared" si="9"/>
        <v>0.7512506516350463</v>
      </c>
    </row>
    <row r="57" spans="1:24" ht="15.75" customHeight="1">
      <c r="A57" s="37" t="s">
        <v>37</v>
      </c>
      <c r="B57" s="11"/>
      <c r="C57" s="38">
        <f>C30+C56</f>
        <v>177108140</v>
      </c>
      <c r="D57" s="38">
        <f>D30+D56</f>
        <v>95020795</v>
      </c>
      <c r="E57" s="38">
        <f>E30+E56</f>
        <v>201904769</v>
      </c>
      <c r="F57" s="32">
        <f t="shared" si="3"/>
        <v>1.8638882152059453</v>
      </c>
      <c r="G57" s="44">
        <f t="shared" si="4"/>
        <v>0.8771865116271721</v>
      </c>
      <c r="H57" s="38">
        <f>H30+H56</f>
        <v>3333641</v>
      </c>
      <c r="I57" s="38">
        <f>I30+I56</f>
        <v>2999031</v>
      </c>
      <c r="J57" s="38">
        <f>J30+J56</f>
        <v>3548209</v>
      </c>
      <c r="K57" s="32">
        <f>SUM(H57/I57)</f>
        <v>1.1115727046502688</v>
      </c>
      <c r="L57" s="44">
        <f t="shared" si="10"/>
        <v>0.9395278012090044</v>
      </c>
      <c r="M57" s="38">
        <f>M30+M56</f>
        <v>279451098</v>
      </c>
      <c r="N57" s="38">
        <f>N30+N56</f>
        <v>300589207</v>
      </c>
      <c r="O57" s="38">
        <f>O30+O56</f>
        <v>309576577</v>
      </c>
      <c r="P57" s="35">
        <f t="shared" si="22"/>
        <v>0.9296777512041542</v>
      </c>
      <c r="Q57" s="35">
        <f t="shared" si="6"/>
        <v>0.9026881190691634</v>
      </c>
      <c r="R57" s="38">
        <f>R30+R56</f>
        <v>459892879</v>
      </c>
      <c r="S57" s="38">
        <f>S30+S56</f>
        <v>398609033</v>
      </c>
      <c r="T57" s="34">
        <f t="shared" si="7"/>
        <v>515029555</v>
      </c>
      <c r="U57" s="32">
        <f t="shared" si="8"/>
        <v>1.153744247938305</v>
      </c>
      <c r="V57" s="44">
        <f t="shared" si="9"/>
        <v>0.8929446369344765</v>
      </c>
      <c r="W57" s="29"/>
      <c r="X57" s="29"/>
    </row>
  </sheetData>
  <printOptions horizontalCentered="1"/>
  <pageMargins left="0.28" right="0.32" top="0.5905511811023623" bottom="0.5905511811023623" header="0.5118110236220472" footer="0"/>
  <pageSetup horizontalDpi="400" verticalDpi="4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</cp:lastModifiedBy>
  <cp:lastPrinted>2003-01-13T12:33:58Z</cp:lastPrinted>
  <dcterms:created xsi:type="dcterms:W3CDTF">1996-06-11T08:18:54Z</dcterms:created>
  <dcterms:modified xsi:type="dcterms:W3CDTF">2003-01-09T02:27:16Z</dcterms:modified>
  <cp:category/>
  <cp:version/>
  <cp:contentType/>
  <cp:contentStatus/>
</cp:coreProperties>
</file>