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60" windowWidth="11720" windowHeight="8400" tabRatio="601" activeTab="0"/>
  </bookViews>
  <sheets>
    <sheet name="2003年4月" sheetId="1" r:id="rId1"/>
  </sheets>
  <definedNames>
    <definedName name="_xlnm.Print_Area" localSheetId="0">'2003年4月'!$A$1:$O$56</definedName>
  </definedNames>
  <calcPr fullCalcOnLoad="1"/>
</workbook>
</file>

<file path=xl/sharedStrings.xml><?xml version="1.0" encoding="utf-8"?>
<sst xmlns="http://schemas.openxmlformats.org/spreadsheetml/2006/main" count="65" uniqueCount="61">
  <si>
    <t>内外航空サービス</t>
  </si>
  <si>
    <t>東日観光</t>
  </si>
  <si>
    <t>沖縄ツーリスト</t>
  </si>
  <si>
    <t>西日本旅客鉄道</t>
  </si>
  <si>
    <t>北海道ツアーシステム</t>
  </si>
  <si>
    <t>芙蓉航空サービス</t>
  </si>
  <si>
    <t>京成トラベルサービス</t>
  </si>
  <si>
    <t>新日本トラベル</t>
  </si>
  <si>
    <t>トラベル日本</t>
  </si>
  <si>
    <t>ＪＴＢ</t>
  </si>
  <si>
    <t>ジャルパック</t>
  </si>
  <si>
    <t>ジャパンツアーシステム</t>
  </si>
  <si>
    <t>タビックスジャパン</t>
  </si>
  <si>
    <t>ビッグホリデー</t>
  </si>
  <si>
    <t>ジャルツアーズ</t>
  </si>
  <si>
    <t>エムオーツーリスト</t>
  </si>
  <si>
    <t>オーエムシーカード</t>
  </si>
  <si>
    <t>ツーリストサービス</t>
  </si>
  <si>
    <t>日立トラベルビューロー</t>
  </si>
  <si>
    <t>三交旅行</t>
  </si>
  <si>
    <t>外　国　人　旅　行</t>
  </si>
  <si>
    <t>合　　計</t>
  </si>
  <si>
    <t>国　内　旅　行</t>
  </si>
  <si>
    <t>海　外　旅　行</t>
  </si>
  <si>
    <t>会　社　名</t>
  </si>
  <si>
    <t>ＪＴＢトラベランド</t>
  </si>
  <si>
    <t>ＪＲ東海ツアーズ</t>
  </si>
  <si>
    <t>ＪＴＢワールド西日本</t>
  </si>
  <si>
    <t>ＪＴＢワールド</t>
  </si>
  <si>
    <t>Ｒ＆Ｃツアーズ</t>
  </si>
  <si>
    <t>ﾄﾗﾍﾞﾙﾌﾟﾗｻﾞｲﾝﾀｰﾅｼｮﾅﾙ</t>
  </si>
  <si>
    <t>ﾆｭｰ･ｵﾘｴﾝﾄ･ｴｷｽﾌﾟﾚｽ</t>
  </si>
  <si>
    <t>JTBﾋﾞｼﾞﾈｽﾄﾗﾍﾞﾙｿﾘｭｰｼｮﾝｽﾞ</t>
  </si>
  <si>
    <t>ﾊﾟｼﾌｨｯｸﾂｱｰｼｽﾃﾑｽﾞ</t>
  </si>
  <si>
    <t>小　　計</t>
  </si>
  <si>
    <t>小　　計</t>
  </si>
  <si>
    <t>合　　計</t>
  </si>
  <si>
    <t>（単位：千円）</t>
  </si>
  <si>
    <t>2003年4月の主要旅行業者旅行取扱状況速報</t>
  </si>
  <si>
    <t>近畿日本ツーリスト</t>
  </si>
  <si>
    <t>日本旅行</t>
  </si>
  <si>
    <t>阪急交通社</t>
  </si>
  <si>
    <t>エイチ・アイ・エス</t>
  </si>
  <si>
    <t>ＡＮＡセールス＆ツアーズ</t>
  </si>
  <si>
    <t>東急観光</t>
  </si>
  <si>
    <t>日本通運</t>
  </si>
  <si>
    <t>名鉄観光サービス</t>
  </si>
  <si>
    <t>農協観光</t>
  </si>
  <si>
    <t>読売旅行</t>
  </si>
  <si>
    <t>東武トラベル</t>
  </si>
  <si>
    <t>西鉄旅行</t>
  </si>
  <si>
    <t>日新航空サービス</t>
  </si>
  <si>
    <t>京阪交通社</t>
  </si>
  <si>
    <t>京王観光</t>
  </si>
  <si>
    <t>南海国際旅行</t>
  </si>
  <si>
    <t>九州旅客鉄道</t>
  </si>
  <si>
    <t>北海道旅客鉄道</t>
  </si>
  <si>
    <t>郵船トラベル</t>
  </si>
  <si>
    <t>阪神電気鉄道</t>
  </si>
  <si>
    <t>小田急トラベルサービス</t>
  </si>
  <si>
    <t>前年比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</si>
</sst>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;[Red]0.0"/>
    <numFmt numFmtId="178" formatCode="0.0_ "/>
    <numFmt numFmtId="179" formatCode="#,##0;[Red]#,##0"/>
    <numFmt numFmtId="180" formatCode="#,##0.0_ "/>
    <numFmt numFmtId="181" formatCode="#,##0;&quot;△ &quot;#,##0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0"/>
    </font>
    <font>
      <sz val="14"/>
      <name val="平成角ゴシック"/>
      <family val="0"/>
    </font>
    <font>
      <sz val="14"/>
      <name val="ＭＳ Ｐゴシック"/>
      <family val="0"/>
    </font>
    <font>
      <sz val="12"/>
      <name val="ＭＳ Ｐゴシック"/>
      <family val="0"/>
    </font>
    <font>
      <sz val="12"/>
      <name val="平成角ゴシック"/>
      <family val="0"/>
    </font>
    <font>
      <sz val="10"/>
      <name val="ＭＳ Ｐゴシック"/>
      <family val="0"/>
    </font>
    <font>
      <sz val="12"/>
      <color indexed="8"/>
      <name val="平成角ゴシック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3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 applyProtection="1">
      <alignment vertical="center"/>
      <protection/>
    </xf>
    <xf numFmtId="38" fontId="13" fillId="0" borderId="4" xfId="17" applyFont="1" applyBorder="1" applyAlignment="1">
      <alignment vertical="center"/>
    </xf>
    <xf numFmtId="38" fontId="11" fillId="0" borderId="5" xfId="17" applyFont="1" applyBorder="1" applyAlignment="1">
      <alignment vertical="center"/>
    </xf>
    <xf numFmtId="38" fontId="13" fillId="0" borderId="5" xfId="17" applyFont="1" applyBorder="1" applyAlignment="1" applyProtection="1">
      <alignment vertical="center"/>
      <protection locked="0"/>
    </xf>
    <xf numFmtId="177" fontId="13" fillId="0" borderId="5" xfId="0" applyNumberFormat="1" applyFont="1" applyBorder="1" applyAlignment="1">
      <alignment vertical="center"/>
    </xf>
    <xf numFmtId="38" fontId="13" fillId="0" borderId="5" xfId="17" applyFont="1" applyBorder="1" applyAlignment="1">
      <alignment vertical="center"/>
    </xf>
    <xf numFmtId="0" fontId="13" fillId="0" borderId="5" xfId="0" applyFont="1" applyBorder="1" applyAlignment="1" applyProtection="1">
      <alignment vertical="center"/>
      <protection/>
    </xf>
    <xf numFmtId="38" fontId="13" fillId="0" borderId="1" xfId="17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13" fillId="0" borderId="3" xfId="17" applyFont="1" applyBorder="1" applyAlignment="1">
      <alignment vertical="center"/>
    </xf>
    <xf numFmtId="0" fontId="13" fillId="0" borderId="3" xfId="0" applyFont="1" applyBorder="1" applyAlignment="1" applyProtection="1">
      <alignment vertical="center"/>
      <protection/>
    </xf>
    <xf numFmtId="38" fontId="11" fillId="0" borderId="2" xfId="17" applyFont="1" applyBorder="1" applyAlignment="1">
      <alignment vertical="center"/>
    </xf>
    <xf numFmtId="38" fontId="13" fillId="0" borderId="2" xfId="17" applyFont="1" applyBorder="1" applyAlignment="1" applyProtection="1">
      <alignment vertical="center"/>
      <protection locked="0"/>
    </xf>
    <xf numFmtId="177" fontId="13" fillId="0" borderId="2" xfId="0" applyNumberFormat="1" applyFont="1" applyBorder="1" applyAlignment="1">
      <alignment vertical="center"/>
    </xf>
    <xf numFmtId="38" fontId="13" fillId="0" borderId="2" xfId="17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38" fontId="13" fillId="0" borderId="6" xfId="17" applyFont="1" applyBorder="1" applyAlignment="1">
      <alignment vertical="center"/>
    </xf>
    <xf numFmtId="38" fontId="11" fillId="0" borderId="7" xfId="17" applyFont="1" applyBorder="1" applyAlignment="1">
      <alignment vertical="center"/>
    </xf>
    <xf numFmtId="38" fontId="13" fillId="0" borderId="7" xfId="17" applyFont="1" applyBorder="1" applyAlignment="1">
      <alignment vertical="center"/>
    </xf>
    <xf numFmtId="177" fontId="13" fillId="0" borderId="7" xfId="0" applyNumberFormat="1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38" fontId="11" fillId="0" borderId="8" xfId="17" applyFont="1" applyBorder="1" applyAlignment="1">
      <alignment vertical="center"/>
    </xf>
    <xf numFmtId="38" fontId="13" fillId="0" borderId="8" xfId="17" applyFont="1" applyBorder="1" applyAlignment="1" applyProtection="1">
      <alignment vertical="center"/>
      <protection locked="0"/>
    </xf>
    <xf numFmtId="177" fontId="13" fillId="0" borderId="8" xfId="0" applyNumberFormat="1" applyFont="1" applyBorder="1" applyAlignment="1">
      <alignment vertical="center"/>
    </xf>
    <xf numFmtId="38" fontId="13" fillId="0" borderId="8" xfId="17" applyFont="1" applyBorder="1" applyAlignment="1">
      <alignment vertical="center"/>
    </xf>
    <xf numFmtId="0" fontId="13" fillId="0" borderId="5" xfId="0" applyFont="1" applyBorder="1" applyAlignment="1">
      <alignment vertical="center" shrinkToFit="1"/>
    </xf>
    <xf numFmtId="0" fontId="13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177" fontId="13" fillId="0" borderId="6" xfId="0" applyNumberFormat="1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55" fontId="13" fillId="0" borderId="2" xfId="0" applyNumberFormat="1" applyFont="1" applyBorder="1" applyAlignment="1">
      <alignment horizontal="center" vertical="center"/>
    </xf>
    <xf numFmtId="55" fontId="13" fillId="0" borderId="4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workbookViewId="0" topLeftCell="A1">
      <selection activeCell="A1" sqref="A1"/>
    </sheetView>
  </sheetViews>
  <sheetFormatPr defaultColWidth="11.00390625" defaultRowHeight="13.5"/>
  <cols>
    <col min="1" max="1" width="21.25390625" style="8" customWidth="1"/>
    <col min="2" max="2" width="0.2421875" style="8" hidden="1" customWidth="1"/>
    <col min="3" max="3" width="3.625" style="5" customWidth="1"/>
    <col min="4" max="5" width="11.25390625" style="8" customWidth="1"/>
    <col min="6" max="6" width="7.625" style="8" customWidth="1"/>
    <col min="7" max="8" width="11.25390625" style="8" customWidth="1"/>
    <col min="9" max="9" width="7.625" style="8" customWidth="1"/>
    <col min="10" max="11" width="11.25390625" style="8" customWidth="1"/>
    <col min="12" max="12" width="7.625" style="8" customWidth="1"/>
    <col min="13" max="14" width="11.25390625" style="8" customWidth="1"/>
    <col min="15" max="15" width="7.375" style="8" customWidth="1"/>
    <col min="16" max="16384" width="8.75390625" style="8" customWidth="1"/>
  </cols>
  <sheetData>
    <row r="1" spans="1:23" s="5" customFormat="1" ht="17.25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37</v>
      </c>
      <c r="P1" s="3"/>
      <c r="Q1" s="3"/>
      <c r="R1" s="3"/>
      <c r="S1" s="3"/>
      <c r="T1" s="3"/>
      <c r="U1" s="3"/>
      <c r="V1" s="3"/>
      <c r="W1" s="3" t="s">
        <v>37</v>
      </c>
    </row>
    <row r="2" spans="1:15" ht="16.5" customHeight="1">
      <c r="A2" s="50" t="s">
        <v>24</v>
      </c>
      <c r="B2" s="6"/>
      <c r="C2" s="7"/>
      <c r="D2" s="47" t="s">
        <v>23</v>
      </c>
      <c r="E2" s="48"/>
      <c r="F2" s="49"/>
      <c r="G2" s="47" t="s">
        <v>20</v>
      </c>
      <c r="H2" s="48"/>
      <c r="I2" s="49"/>
      <c r="J2" s="47" t="s">
        <v>22</v>
      </c>
      <c r="K2" s="48"/>
      <c r="L2" s="49"/>
      <c r="M2" s="47" t="s">
        <v>21</v>
      </c>
      <c r="N2" s="48"/>
      <c r="O2" s="49"/>
    </row>
    <row r="3" spans="1:15" ht="16.5" customHeight="1">
      <c r="A3" s="51"/>
      <c r="B3" s="6"/>
      <c r="C3" s="9"/>
      <c r="D3" s="45">
        <v>37712</v>
      </c>
      <c r="E3" s="45">
        <v>37347</v>
      </c>
      <c r="F3" s="11" t="s">
        <v>60</v>
      </c>
      <c r="G3" s="45">
        <v>37712</v>
      </c>
      <c r="H3" s="45">
        <v>37347</v>
      </c>
      <c r="I3" s="11" t="s">
        <v>60</v>
      </c>
      <c r="J3" s="45">
        <v>37712</v>
      </c>
      <c r="K3" s="45">
        <v>37347</v>
      </c>
      <c r="L3" s="10" t="s">
        <v>60</v>
      </c>
      <c r="M3" s="45">
        <v>37712</v>
      </c>
      <c r="N3" s="46">
        <v>37347</v>
      </c>
      <c r="O3" s="10" t="s">
        <v>60</v>
      </c>
    </row>
    <row r="4" spans="1:15" ht="16.5" customHeight="1">
      <c r="A4" s="12" t="s">
        <v>9</v>
      </c>
      <c r="B4" s="13">
        <v>1</v>
      </c>
      <c r="C4" s="14">
        <v>1</v>
      </c>
      <c r="D4" s="15">
        <v>15475184</v>
      </c>
      <c r="E4" s="15">
        <v>30881246</v>
      </c>
      <c r="F4" s="16">
        <f aca="true" t="shared" si="0" ref="F4:F17">IF(OR(D4=0,E4=0),"　　－　　",ROUND(D4/E4*100,1))</f>
        <v>50.1</v>
      </c>
      <c r="G4" s="15">
        <v>1091251</v>
      </c>
      <c r="H4" s="15">
        <v>1324334</v>
      </c>
      <c r="I4" s="16">
        <f aca="true" t="shared" si="1" ref="I4:I17">IF(OR(G4=0,H4=0),"　　－　　",ROUND(G4/H4*100,1))</f>
        <v>82.4</v>
      </c>
      <c r="J4" s="15">
        <v>60847126</v>
      </c>
      <c r="K4" s="15">
        <v>67983651</v>
      </c>
      <c r="L4" s="16">
        <f aca="true" t="shared" si="2" ref="L4:L17">IF(OR(J4=0,K4=0),"　　－　　",ROUND(J4/K4*100,1))</f>
        <v>89.5</v>
      </c>
      <c r="M4" s="17">
        <f aca="true" t="shared" si="3" ref="M4:N17">+D4+G4+J4</f>
        <v>77413561</v>
      </c>
      <c r="N4" s="17">
        <f t="shared" si="3"/>
        <v>100189231</v>
      </c>
      <c r="O4" s="16">
        <f aca="true" t="shared" si="4" ref="O4:O17">IF(OR(M4=0,N4=0),"　　－　　",ROUND(M4/N4*100,1))</f>
        <v>77.3</v>
      </c>
    </row>
    <row r="5" spans="1:15" ht="16.5" customHeight="1">
      <c r="A5" s="18" t="s">
        <v>39</v>
      </c>
      <c r="B5" s="19">
        <v>2</v>
      </c>
      <c r="C5" s="14">
        <v>2</v>
      </c>
      <c r="D5" s="15">
        <v>9961672</v>
      </c>
      <c r="E5" s="15">
        <v>16282064</v>
      </c>
      <c r="F5" s="16">
        <f t="shared" si="0"/>
        <v>61.2</v>
      </c>
      <c r="G5" s="15">
        <v>177969</v>
      </c>
      <c r="H5" s="15">
        <v>217896</v>
      </c>
      <c r="I5" s="16">
        <f t="shared" si="1"/>
        <v>81.7</v>
      </c>
      <c r="J5" s="15">
        <v>33800229</v>
      </c>
      <c r="K5" s="15">
        <v>38104802</v>
      </c>
      <c r="L5" s="16">
        <f t="shared" si="2"/>
        <v>88.7</v>
      </c>
      <c r="M5" s="17">
        <f t="shared" si="3"/>
        <v>43939870</v>
      </c>
      <c r="N5" s="17">
        <f t="shared" si="3"/>
        <v>54604762</v>
      </c>
      <c r="O5" s="16">
        <f t="shared" si="4"/>
        <v>80.5</v>
      </c>
    </row>
    <row r="6" spans="1:15" ht="16.5" customHeight="1">
      <c r="A6" s="18" t="s">
        <v>40</v>
      </c>
      <c r="B6" s="19">
        <v>3</v>
      </c>
      <c r="C6" s="14">
        <v>3</v>
      </c>
      <c r="D6" s="15">
        <v>5376537</v>
      </c>
      <c r="E6" s="15">
        <v>9634730</v>
      </c>
      <c r="F6" s="16">
        <f t="shared" si="0"/>
        <v>55.8</v>
      </c>
      <c r="G6" s="15">
        <v>343200</v>
      </c>
      <c r="H6" s="15">
        <v>391883</v>
      </c>
      <c r="I6" s="16">
        <f t="shared" si="1"/>
        <v>87.6</v>
      </c>
      <c r="J6" s="15">
        <v>21640078</v>
      </c>
      <c r="K6" s="15">
        <v>25667726</v>
      </c>
      <c r="L6" s="16">
        <f t="shared" si="2"/>
        <v>84.3</v>
      </c>
      <c r="M6" s="17">
        <f t="shared" si="3"/>
        <v>27359815</v>
      </c>
      <c r="N6" s="17">
        <f t="shared" si="3"/>
        <v>35694339</v>
      </c>
      <c r="O6" s="16">
        <f t="shared" si="4"/>
        <v>76.7</v>
      </c>
    </row>
    <row r="7" spans="1:15" ht="16.5" customHeight="1">
      <c r="A7" s="18" t="s">
        <v>41</v>
      </c>
      <c r="B7" s="19">
        <v>4</v>
      </c>
      <c r="C7" s="14">
        <v>4</v>
      </c>
      <c r="D7" s="15">
        <v>6961186</v>
      </c>
      <c r="E7" s="15">
        <v>15311956</v>
      </c>
      <c r="F7" s="16">
        <f t="shared" si="0"/>
        <v>45.5</v>
      </c>
      <c r="G7" s="15">
        <v>98595</v>
      </c>
      <c r="H7" s="15">
        <v>168970</v>
      </c>
      <c r="I7" s="16">
        <f t="shared" si="1"/>
        <v>58.4</v>
      </c>
      <c r="J7" s="15">
        <v>6942508</v>
      </c>
      <c r="K7" s="15">
        <v>6231414</v>
      </c>
      <c r="L7" s="16">
        <f t="shared" si="2"/>
        <v>111.4</v>
      </c>
      <c r="M7" s="17">
        <f t="shared" si="3"/>
        <v>14002289</v>
      </c>
      <c r="N7" s="17">
        <f t="shared" si="3"/>
        <v>21712340</v>
      </c>
      <c r="O7" s="16">
        <f t="shared" si="4"/>
        <v>64.5</v>
      </c>
    </row>
    <row r="8" spans="1:15" ht="16.5" customHeight="1">
      <c r="A8" s="18" t="s">
        <v>25</v>
      </c>
      <c r="B8" s="19">
        <v>5</v>
      </c>
      <c r="C8" s="14">
        <v>5</v>
      </c>
      <c r="D8" s="15">
        <v>2152867</v>
      </c>
      <c r="E8" s="15">
        <v>3971126</v>
      </c>
      <c r="F8" s="16">
        <f t="shared" si="0"/>
        <v>54.2</v>
      </c>
      <c r="G8" s="15">
        <v>1555</v>
      </c>
      <c r="H8" s="15">
        <v>3318</v>
      </c>
      <c r="I8" s="16">
        <f t="shared" si="1"/>
        <v>46.9</v>
      </c>
      <c r="J8" s="15">
        <v>13060664</v>
      </c>
      <c r="K8" s="15">
        <v>14905344</v>
      </c>
      <c r="L8" s="16">
        <f t="shared" si="2"/>
        <v>87.6</v>
      </c>
      <c r="M8" s="17">
        <f t="shared" si="3"/>
        <v>15215086</v>
      </c>
      <c r="N8" s="17">
        <f t="shared" si="3"/>
        <v>18879788</v>
      </c>
      <c r="O8" s="16">
        <f t="shared" si="4"/>
        <v>80.6</v>
      </c>
    </row>
    <row r="9" spans="1:15" ht="16.5" customHeight="1">
      <c r="A9" s="18" t="s">
        <v>42</v>
      </c>
      <c r="B9" s="19">
        <v>6</v>
      </c>
      <c r="C9" s="14">
        <v>6</v>
      </c>
      <c r="D9" s="15">
        <v>9021742</v>
      </c>
      <c r="E9" s="15">
        <v>13277770</v>
      </c>
      <c r="F9" s="16">
        <f>IF(OR(D9=0,E9=0),"　　－　　",ROUND(D9/E9*100,1))</f>
        <v>67.9</v>
      </c>
      <c r="G9" s="15">
        <v>0</v>
      </c>
      <c r="H9" s="15">
        <v>0</v>
      </c>
      <c r="I9" s="16" t="str">
        <f>IF(OR(G9=0,H9=0),"　　－　　",ROUND(G9/H9*100,1))</f>
        <v>　　－　　</v>
      </c>
      <c r="J9" s="15">
        <v>465894</v>
      </c>
      <c r="K9" s="15">
        <v>387403</v>
      </c>
      <c r="L9" s="16">
        <f>IF(OR(J9=0,K9=0),"　　－　　",ROUND(J9/K9*100,1))</f>
        <v>120.3</v>
      </c>
      <c r="M9" s="17">
        <f aca="true" t="shared" si="5" ref="M9:N12">+D9+G9+J9</f>
        <v>9487636</v>
      </c>
      <c r="N9" s="17">
        <f t="shared" si="5"/>
        <v>13665173</v>
      </c>
      <c r="O9" s="16">
        <f>IF(OR(M9=0,N9=0),"　　－　　",ROUND(M9/N9*100,1))</f>
        <v>69.4</v>
      </c>
    </row>
    <row r="10" spans="1:15" ht="16.5" customHeight="1">
      <c r="A10" s="18" t="s">
        <v>43</v>
      </c>
      <c r="B10" s="19">
        <v>7</v>
      </c>
      <c r="C10" s="14">
        <v>7</v>
      </c>
      <c r="D10" s="15">
        <v>1539865</v>
      </c>
      <c r="E10" s="15">
        <v>3042106</v>
      </c>
      <c r="F10" s="16">
        <f>IF(OR(D10=0,E10=0),"　　－　　",ROUND(D10/E10*100,1))</f>
        <v>50.6</v>
      </c>
      <c r="G10" s="15">
        <v>43313</v>
      </c>
      <c r="H10" s="15">
        <v>62772</v>
      </c>
      <c r="I10" s="16">
        <f>IF(OR(G10=0,H10=0),"　　－　　",ROUND(G10/H10*100,1))</f>
        <v>69</v>
      </c>
      <c r="J10" s="15">
        <v>7471195</v>
      </c>
      <c r="K10" s="15">
        <v>7935958</v>
      </c>
      <c r="L10" s="16">
        <f>IF(OR(J10=0,K10=0),"　　－　　",ROUND(J10/K10*100,1))</f>
        <v>94.1</v>
      </c>
      <c r="M10" s="17">
        <f t="shared" si="5"/>
        <v>9054373</v>
      </c>
      <c r="N10" s="17">
        <f t="shared" si="5"/>
        <v>11040836</v>
      </c>
      <c r="O10" s="16">
        <f>IF(OR(M10=0,N10=0),"　　－　　",ROUND(M10/N10*100,1))</f>
        <v>82</v>
      </c>
    </row>
    <row r="11" spans="1:15" ht="16.5" customHeight="1">
      <c r="A11" s="18" t="s">
        <v>44</v>
      </c>
      <c r="B11" s="19">
        <v>8</v>
      </c>
      <c r="C11" s="14">
        <v>8</v>
      </c>
      <c r="D11" s="15">
        <v>1930842</v>
      </c>
      <c r="E11" s="15">
        <v>3989855</v>
      </c>
      <c r="F11" s="16">
        <f aca="true" t="shared" si="6" ref="F11:F21">IF(OR(D11=0,E11=0),"　　－　　",ROUND(D11/E11*100,1))</f>
        <v>48.4</v>
      </c>
      <c r="G11" s="15">
        <v>100027</v>
      </c>
      <c r="H11" s="15">
        <v>115748</v>
      </c>
      <c r="I11" s="16">
        <f t="shared" si="1"/>
        <v>86.4</v>
      </c>
      <c r="J11" s="15">
        <v>9249816</v>
      </c>
      <c r="K11" s="15">
        <v>10774495</v>
      </c>
      <c r="L11" s="16">
        <f aca="true" t="shared" si="7" ref="L11:L21">IF(OR(J11=0,K11=0),"　　－　　",ROUND(J11/K11*100,1))</f>
        <v>85.8</v>
      </c>
      <c r="M11" s="17">
        <f t="shared" si="5"/>
        <v>11280685</v>
      </c>
      <c r="N11" s="17">
        <f t="shared" si="5"/>
        <v>14880098</v>
      </c>
      <c r="O11" s="16">
        <f aca="true" t="shared" si="8" ref="O11:O21">IF(OR(M11=0,N11=0),"　　－　　",ROUND(M11/N11*100,1))</f>
        <v>75.8</v>
      </c>
    </row>
    <row r="12" spans="1:15" ht="16.5" customHeight="1">
      <c r="A12" s="18" t="s">
        <v>45</v>
      </c>
      <c r="B12" s="19">
        <v>9</v>
      </c>
      <c r="C12" s="14">
        <v>9</v>
      </c>
      <c r="D12" s="15">
        <v>3619201</v>
      </c>
      <c r="E12" s="15">
        <v>6218564</v>
      </c>
      <c r="F12" s="16">
        <f t="shared" si="6"/>
        <v>58.2</v>
      </c>
      <c r="G12" s="15">
        <v>69168</v>
      </c>
      <c r="H12" s="15">
        <v>97560</v>
      </c>
      <c r="I12" s="16">
        <f>IF(OR(G12=0,H12=0),"　  －  　",ROUND(G12/H12*100,1))</f>
        <v>70.9</v>
      </c>
      <c r="J12" s="15">
        <v>3204261</v>
      </c>
      <c r="K12" s="15">
        <v>3779767</v>
      </c>
      <c r="L12" s="16">
        <f t="shared" si="7"/>
        <v>84.8</v>
      </c>
      <c r="M12" s="17">
        <f t="shared" si="5"/>
        <v>6892630</v>
      </c>
      <c r="N12" s="17">
        <f t="shared" si="5"/>
        <v>10095891</v>
      </c>
      <c r="O12" s="16">
        <f t="shared" si="8"/>
        <v>68.3</v>
      </c>
    </row>
    <row r="13" spans="1:15" ht="16.5" customHeight="1">
      <c r="A13" s="18" t="s">
        <v>10</v>
      </c>
      <c r="B13" s="19">
        <v>10</v>
      </c>
      <c r="C13" s="14">
        <v>10</v>
      </c>
      <c r="D13" s="15">
        <v>5034685</v>
      </c>
      <c r="E13" s="15">
        <v>8925444</v>
      </c>
      <c r="F13" s="16">
        <f t="shared" si="0"/>
        <v>56.4</v>
      </c>
      <c r="G13" s="15">
        <v>0</v>
      </c>
      <c r="H13" s="15">
        <v>0</v>
      </c>
      <c r="I13" s="16" t="str">
        <f t="shared" si="1"/>
        <v>　　－　　</v>
      </c>
      <c r="J13" s="15">
        <v>0</v>
      </c>
      <c r="K13" s="15">
        <v>0</v>
      </c>
      <c r="L13" s="16" t="str">
        <f t="shared" si="2"/>
        <v>　　－　　</v>
      </c>
      <c r="M13" s="17">
        <f t="shared" si="3"/>
        <v>5034685</v>
      </c>
      <c r="N13" s="17">
        <f t="shared" si="3"/>
        <v>8925444</v>
      </c>
      <c r="O13" s="16">
        <f t="shared" si="4"/>
        <v>56.4</v>
      </c>
    </row>
    <row r="14" spans="1:15" ht="16.5" customHeight="1">
      <c r="A14" s="18" t="s">
        <v>46</v>
      </c>
      <c r="B14" s="19">
        <v>11</v>
      </c>
      <c r="C14" s="14">
        <v>11</v>
      </c>
      <c r="D14" s="15">
        <v>1229899</v>
      </c>
      <c r="E14" s="15">
        <v>2280201</v>
      </c>
      <c r="F14" s="16">
        <f t="shared" si="6"/>
        <v>53.9</v>
      </c>
      <c r="G14" s="15">
        <v>4729</v>
      </c>
      <c r="H14" s="15">
        <v>26130</v>
      </c>
      <c r="I14" s="16">
        <f>IF(OR(G14=0,H14=0),"　　－　　",ROUND(G14/H14*100,1))</f>
        <v>18.1</v>
      </c>
      <c r="J14" s="15">
        <v>6017949</v>
      </c>
      <c r="K14" s="15">
        <v>7072749</v>
      </c>
      <c r="L14" s="16">
        <f t="shared" si="7"/>
        <v>85.1</v>
      </c>
      <c r="M14" s="17">
        <f>+D14+G14+J14</f>
        <v>7252577</v>
      </c>
      <c r="N14" s="17">
        <f>+E14+H14+K14</f>
        <v>9379080</v>
      </c>
      <c r="O14" s="16">
        <f t="shared" si="8"/>
        <v>77.3</v>
      </c>
    </row>
    <row r="15" spans="1:15" ht="16.5" customHeight="1">
      <c r="A15" s="18" t="s">
        <v>47</v>
      </c>
      <c r="B15" s="19">
        <v>12</v>
      </c>
      <c r="C15" s="14">
        <v>12</v>
      </c>
      <c r="D15" s="15">
        <v>267449</v>
      </c>
      <c r="E15" s="15">
        <v>706925</v>
      </c>
      <c r="F15" s="16">
        <f>IF(OR(D15=0,E15=0),"　　－　　",ROUND(D15/E15*100,1))</f>
        <v>37.8</v>
      </c>
      <c r="G15" s="15">
        <v>26220</v>
      </c>
      <c r="H15" s="15">
        <v>31338</v>
      </c>
      <c r="I15" s="16">
        <f>IF(OR(G15=0,H15=0),"　　－　　",ROUND(G15/H15*100,1))</f>
        <v>83.7</v>
      </c>
      <c r="J15" s="15">
        <v>3953299</v>
      </c>
      <c r="K15" s="15">
        <v>4559801</v>
      </c>
      <c r="L15" s="16">
        <f>IF(OR(J15=0,K15=0),"　　－　　",ROUND(J15/K15*100,1))</f>
        <v>86.7</v>
      </c>
      <c r="M15" s="17">
        <f>+D15+G15+J15</f>
        <v>4246968</v>
      </c>
      <c r="N15" s="17">
        <f>+E15+H15+K15</f>
        <v>5298064</v>
      </c>
      <c r="O15" s="16">
        <f>IF(OR(M15=0,N15=0),"　　－　　",ROUND(M15/N15*100,1))</f>
        <v>80.2</v>
      </c>
    </row>
    <row r="16" spans="1:15" ht="16.5" customHeight="1">
      <c r="A16" s="18" t="s">
        <v>48</v>
      </c>
      <c r="B16" s="19">
        <v>13</v>
      </c>
      <c r="C16" s="14">
        <v>13</v>
      </c>
      <c r="D16" s="15">
        <v>542925</v>
      </c>
      <c r="E16" s="15">
        <v>926800</v>
      </c>
      <c r="F16" s="16">
        <f t="shared" si="0"/>
        <v>58.6</v>
      </c>
      <c r="G16" s="15">
        <v>21155</v>
      </c>
      <c r="H16" s="15">
        <v>14034</v>
      </c>
      <c r="I16" s="16">
        <f t="shared" si="1"/>
        <v>150.7</v>
      </c>
      <c r="J16" s="15">
        <v>6874970</v>
      </c>
      <c r="K16" s="15">
        <v>7151128</v>
      </c>
      <c r="L16" s="16">
        <f t="shared" si="2"/>
        <v>96.1</v>
      </c>
      <c r="M16" s="17">
        <f t="shared" si="3"/>
        <v>7439050</v>
      </c>
      <c r="N16" s="17">
        <f t="shared" si="3"/>
        <v>8091962</v>
      </c>
      <c r="O16" s="16">
        <f t="shared" si="4"/>
        <v>91.9</v>
      </c>
    </row>
    <row r="17" spans="1:15" ht="16.5" customHeight="1">
      <c r="A17" s="18" t="s">
        <v>11</v>
      </c>
      <c r="B17" s="19">
        <v>14</v>
      </c>
      <c r="C17" s="14">
        <v>14</v>
      </c>
      <c r="D17" s="15">
        <v>1382541</v>
      </c>
      <c r="E17" s="15">
        <v>2667700</v>
      </c>
      <c r="F17" s="16">
        <f t="shared" si="0"/>
        <v>51.8</v>
      </c>
      <c r="G17" s="15">
        <v>96229</v>
      </c>
      <c r="H17" s="15">
        <v>103881</v>
      </c>
      <c r="I17" s="16">
        <f t="shared" si="1"/>
        <v>92.6</v>
      </c>
      <c r="J17" s="15">
        <v>4146108</v>
      </c>
      <c r="K17" s="15">
        <v>4280389</v>
      </c>
      <c r="L17" s="16">
        <f t="shared" si="2"/>
        <v>96.9</v>
      </c>
      <c r="M17" s="17">
        <f t="shared" si="3"/>
        <v>5624878</v>
      </c>
      <c r="N17" s="17">
        <f t="shared" si="3"/>
        <v>7051970</v>
      </c>
      <c r="O17" s="16">
        <f t="shared" si="4"/>
        <v>79.8</v>
      </c>
    </row>
    <row r="18" spans="1:15" ht="16.5" customHeight="1">
      <c r="A18" s="18" t="s">
        <v>26</v>
      </c>
      <c r="B18" s="19">
        <v>15</v>
      </c>
      <c r="C18" s="14">
        <v>15</v>
      </c>
      <c r="D18" s="15">
        <v>149085</v>
      </c>
      <c r="E18" s="15">
        <v>322927</v>
      </c>
      <c r="F18" s="16">
        <f>IF(OR(D18=0,E18=0),"　　－　　",ROUND(D18/E18*100,1))</f>
        <v>46.2</v>
      </c>
      <c r="G18" s="15">
        <v>0</v>
      </c>
      <c r="H18" s="15">
        <v>0</v>
      </c>
      <c r="I18" s="16" t="str">
        <f aca="true" t="shared" si="9" ref="I18:I28">IF(OR(G18=0,H18=0),"　　－　　",ROUND(G18/H18*100,1))</f>
        <v>　　－　　</v>
      </c>
      <c r="J18" s="15">
        <v>6229023</v>
      </c>
      <c r="K18" s="15">
        <v>6197222</v>
      </c>
      <c r="L18" s="16">
        <f>IF(OR(J18=0,K18=0),"　　－　　",ROUND(J18/K18*100,1))</f>
        <v>100.5</v>
      </c>
      <c r="M18" s="17">
        <f aca="true" t="shared" si="10" ref="M18:M28">+D18+G18+J18</f>
        <v>6378108</v>
      </c>
      <c r="N18" s="17">
        <f aca="true" t="shared" si="11" ref="N18:N28">+E18+H18+K18</f>
        <v>6520149</v>
      </c>
      <c r="O18" s="16">
        <f>IF(OR(M18=0,N18=0),"　　－　　",ROUND(M18/N18*100,1))</f>
        <v>97.8</v>
      </c>
    </row>
    <row r="19" spans="1:15" ht="16.5" customHeight="1">
      <c r="A19" s="18" t="s">
        <v>33</v>
      </c>
      <c r="B19" s="19">
        <v>16</v>
      </c>
      <c r="C19" s="14">
        <v>16</v>
      </c>
      <c r="D19" s="15">
        <v>901237</v>
      </c>
      <c r="E19" s="15">
        <v>1743549</v>
      </c>
      <c r="F19" s="16">
        <f>IF(OR(D19=0,E19=0),"　　－　　",ROUND(D19/E19*100,1))</f>
        <v>51.7</v>
      </c>
      <c r="G19" s="15">
        <v>5757</v>
      </c>
      <c r="H19" s="15">
        <v>9302</v>
      </c>
      <c r="I19" s="16">
        <f t="shared" si="9"/>
        <v>61.9</v>
      </c>
      <c r="J19" s="15">
        <v>2545552</v>
      </c>
      <c r="K19" s="15">
        <v>2806303</v>
      </c>
      <c r="L19" s="16">
        <f>IF(OR(J19=0,K19=0),"　　－　　",ROUND(J19/K19*100,1))</f>
        <v>90.7</v>
      </c>
      <c r="M19" s="17">
        <f t="shared" si="10"/>
        <v>3452546</v>
      </c>
      <c r="N19" s="17">
        <f t="shared" si="11"/>
        <v>4559154</v>
      </c>
      <c r="O19" s="16">
        <f>IF(OR(M19=0,N19=0),"　　－　　",ROUND(M19/N19*100,1))</f>
        <v>75.7</v>
      </c>
    </row>
    <row r="20" spans="1:15" ht="16.5" customHeight="1">
      <c r="A20" s="20" t="s">
        <v>27</v>
      </c>
      <c r="B20" s="19">
        <v>17</v>
      </c>
      <c r="C20" s="14">
        <v>17</v>
      </c>
      <c r="D20" s="15">
        <v>3036469</v>
      </c>
      <c r="E20" s="15">
        <v>5062101</v>
      </c>
      <c r="F20" s="16">
        <f t="shared" si="6"/>
        <v>60</v>
      </c>
      <c r="G20" s="15">
        <v>0</v>
      </c>
      <c r="H20" s="15">
        <v>0</v>
      </c>
      <c r="I20" s="16" t="str">
        <f t="shared" si="9"/>
        <v>　　－　　</v>
      </c>
      <c r="J20" s="15">
        <v>0</v>
      </c>
      <c r="K20" s="15">
        <v>0</v>
      </c>
      <c r="L20" s="16" t="str">
        <f t="shared" si="7"/>
        <v>　　－　　</v>
      </c>
      <c r="M20" s="17">
        <f t="shared" si="10"/>
        <v>3036469</v>
      </c>
      <c r="N20" s="17">
        <f t="shared" si="11"/>
        <v>5062101</v>
      </c>
      <c r="O20" s="16">
        <f t="shared" si="8"/>
        <v>60</v>
      </c>
    </row>
    <row r="21" spans="1:15" ht="16.5" customHeight="1">
      <c r="A21" s="18" t="s">
        <v>28</v>
      </c>
      <c r="B21" s="19">
        <v>18</v>
      </c>
      <c r="C21" s="14">
        <v>18</v>
      </c>
      <c r="D21" s="15">
        <v>2329268</v>
      </c>
      <c r="E21" s="15">
        <v>5884590</v>
      </c>
      <c r="F21" s="16">
        <f t="shared" si="6"/>
        <v>39.6</v>
      </c>
      <c r="G21" s="15">
        <v>0</v>
      </c>
      <c r="H21" s="15">
        <v>0</v>
      </c>
      <c r="I21" s="16" t="str">
        <f t="shared" si="9"/>
        <v>　　－　　</v>
      </c>
      <c r="J21" s="15">
        <v>0</v>
      </c>
      <c r="K21" s="15">
        <v>0</v>
      </c>
      <c r="L21" s="16" t="str">
        <f t="shared" si="7"/>
        <v>　　－　　</v>
      </c>
      <c r="M21" s="17">
        <f t="shared" si="10"/>
        <v>2329268</v>
      </c>
      <c r="N21" s="17">
        <f t="shared" si="11"/>
        <v>5884590</v>
      </c>
      <c r="O21" s="16">
        <f t="shared" si="8"/>
        <v>39.6</v>
      </c>
    </row>
    <row r="22" spans="1:15" ht="16.5" customHeight="1">
      <c r="A22" s="20" t="s">
        <v>49</v>
      </c>
      <c r="B22" s="19">
        <v>19</v>
      </c>
      <c r="C22" s="14">
        <v>19</v>
      </c>
      <c r="D22" s="15">
        <v>319733</v>
      </c>
      <c r="E22" s="15">
        <v>741282</v>
      </c>
      <c r="F22" s="16">
        <f aca="true" t="shared" si="12" ref="F22:F28">IF(OR(D22=0,E22=0),"　　－　　",ROUND(D22/E22*100,1))</f>
        <v>43.1</v>
      </c>
      <c r="G22" s="15">
        <v>6700</v>
      </c>
      <c r="H22" s="15">
        <v>7138</v>
      </c>
      <c r="I22" s="16">
        <f t="shared" si="9"/>
        <v>93.9</v>
      </c>
      <c r="J22" s="15">
        <v>2446894</v>
      </c>
      <c r="K22" s="15">
        <v>3179867</v>
      </c>
      <c r="L22" s="16">
        <f aca="true" t="shared" si="13" ref="L22:L28">IF(OR(J22=0,K22=0),"　　－　　",ROUND(J22/K22*100,1))</f>
        <v>76.9</v>
      </c>
      <c r="M22" s="17">
        <f t="shared" si="10"/>
        <v>2773327</v>
      </c>
      <c r="N22" s="17">
        <f t="shared" si="11"/>
        <v>3928287</v>
      </c>
      <c r="O22" s="16">
        <f aca="true" t="shared" si="14" ref="O22:O28">IF(OR(M22=0,N22=0),"　　－　　",ROUND(M22/N22*100,1))</f>
        <v>70.6</v>
      </c>
    </row>
    <row r="23" spans="1:15" ht="16.5" customHeight="1">
      <c r="A23" s="18" t="s">
        <v>12</v>
      </c>
      <c r="B23" s="19">
        <v>20</v>
      </c>
      <c r="C23" s="14">
        <v>20</v>
      </c>
      <c r="D23" s="15">
        <v>415788</v>
      </c>
      <c r="E23" s="15">
        <v>1088452</v>
      </c>
      <c r="F23" s="16">
        <f t="shared" si="12"/>
        <v>38.2</v>
      </c>
      <c r="G23" s="15">
        <v>8220</v>
      </c>
      <c r="H23" s="15">
        <v>1503</v>
      </c>
      <c r="I23" s="16">
        <f t="shared" si="9"/>
        <v>546.9</v>
      </c>
      <c r="J23" s="15">
        <v>2880980</v>
      </c>
      <c r="K23" s="15">
        <v>3531140</v>
      </c>
      <c r="L23" s="16">
        <f t="shared" si="13"/>
        <v>81.6</v>
      </c>
      <c r="M23" s="17">
        <f t="shared" si="10"/>
        <v>3304988</v>
      </c>
      <c r="N23" s="17">
        <f t="shared" si="11"/>
        <v>4621095</v>
      </c>
      <c r="O23" s="16">
        <f t="shared" si="14"/>
        <v>71.5</v>
      </c>
    </row>
    <row r="24" spans="1:16" ht="16.5" customHeight="1">
      <c r="A24" s="18" t="s">
        <v>50</v>
      </c>
      <c r="B24" s="6">
        <v>21</v>
      </c>
      <c r="C24" s="21">
        <v>21</v>
      </c>
      <c r="D24" s="15">
        <v>836775</v>
      </c>
      <c r="E24" s="15">
        <v>1387029</v>
      </c>
      <c r="F24" s="16">
        <f t="shared" si="12"/>
        <v>60.3</v>
      </c>
      <c r="G24" s="15">
        <v>11793</v>
      </c>
      <c r="H24" s="15">
        <v>28934</v>
      </c>
      <c r="I24" s="16">
        <f t="shared" si="9"/>
        <v>40.8</v>
      </c>
      <c r="J24" s="15">
        <v>2143707</v>
      </c>
      <c r="K24" s="15">
        <v>2447419</v>
      </c>
      <c r="L24" s="16">
        <f t="shared" si="13"/>
        <v>87.6</v>
      </c>
      <c r="M24" s="17">
        <f t="shared" si="10"/>
        <v>2992275</v>
      </c>
      <c r="N24" s="17">
        <f t="shared" si="11"/>
        <v>3863382</v>
      </c>
      <c r="O24" s="16">
        <f t="shared" si="14"/>
        <v>77.5</v>
      </c>
      <c r="P24" s="22"/>
    </row>
    <row r="25" spans="1:16" ht="16.5" customHeight="1">
      <c r="A25" s="20" t="s">
        <v>13</v>
      </c>
      <c r="B25" s="19">
        <v>22</v>
      </c>
      <c r="C25" s="14">
        <v>22</v>
      </c>
      <c r="D25" s="15">
        <v>347175</v>
      </c>
      <c r="E25" s="15">
        <v>562501</v>
      </c>
      <c r="F25" s="16">
        <f t="shared" si="12"/>
        <v>61.7</v>
      </c>
      <c r="G25" s="15">
        <v>0</v>
      </c>
      <c r="H25" s="15">
        <v>0</v>
      </c>
      <c r="I25" s="16" t="str">
        <f t="shared" si="9"/>
        <v>　　－　　</v>
      </c>
      <c r="J25" s="15">
        <v>1120411</v>
      </c>
      <c r="K25" s="15">
        <v>1223047</v>
      </c>
      <c r="L25" s="16">
        <f t="shared" si="13"/>
        <v>91.6</v>
      </c>
      <c r="M25" s="17">
        <f t="shared" si="10"/>
        <v>1467586</v>
      </c>
      <c r="N25" s="17">
        <f t="shared" si="11"/>
        <v>1785548</v>
      </c>
      <c r="O25" s="16">
        <f t="shared" si="14"/>
        <v>82.2</v>
      </c>
      <c r="P25" s="23"/>
    </row>
    <row r="26" spans="1:16" ht="16.5" customHeight="1">
      <c r="A26" s="20" t="s">
        <v>51</v>
      </c>
      <c r="B26" s="24">
        <v>23</v>
      </c>
      <c r="C26" s="14">
        <v>23</v>
      </c>
      <c r="D26" s="15">
        <v>2180997</v>
      </c>
      <c r="E26" s="15">
        <v>3837249</v>
      </c>
      <c r="F26" s="16">
        <f t="shared" si="12"/>
        <v>56.8</v>
      </c>
      <c r="G26" s="15">
        <v>0</v>
      </c>
      <c r="H26" s="15">
        <v>0</v>
      </c>
      <c r="I26" s="16" t="str">
        <f t="shared" si="9"/>
        <v>　　－　　</v>
      </c>
      <c r="J26" s="15">
        <v>313016</v>
      </c>
      <c r="K26" s="15">
        <v>293735</v>
      </c>
      <c r="L26" s="16">
        <f t="shared" si="13"/>
        <v>106.6</v>
      </c>
      <c r="M26" s="17">
        <f t="shared" si="10"/>
        <v>2494013</v>
      </c>
      <c r="N26" s="17">
        <f t="shared" si="11"/>
        <v>4130984</v>
      </c>
      <c r="O26" s="16">
        <f t="shared" si="14"/>
        <v>60.4</v>
      </c>
      <c r="P26" s="23"/>
    </row>
    <row r="27" spans="1:15" ht="16.5" customHeight="1">
      <c r="A27" s="18" t="s">
        <v>14</v>
      </c>
      <c r="B27" s="6">
        <v>24</v>
      </c>
      <c r="C27" s="21">
        <v>24</v>
      </c>
      <c r="D27" s="15">
        <v>0</v>
      </c>
      <c r="E27" s="15">
        <v>86763</v>
      </c>
      <c r="F27" s="16" t="str">
        <f t="shared" si="12"/>
        <v>　　－　　</v>
      </c>
      <c r="G27" s="15">
        <v>3185</v>
      </c>
      <c r="H27" s="15">
        <v>31424</v>
      </c>
      <c r="I27" s="16">
        <f t="shared" si="9"/>
        <v>10.1</v>
      </c>
      <c r="J27" s="15">
        <v>6288868</v>
      </c>
      <c r="K27" s="15">
        <v>6739953</v>
      </c>
      <c r="L27" s="16">
        <f t="shared" si="13"/>
        <v>93.3</v>
      </c>
      <c r="M27" s="17">
        <f t="shared" si="10"/>
        <v>6292053</v>
      </c>
      <c r="N27" s="17">
        <f t="shared" si="11"/>
        <v>6858140</v>
      </c>
      <c r="O27" s="16">
        <f t="shared" si="14"/>
        <v>91.7</v>
      </c>
    </row>
    <row r="28" spans="1:15" ht="16.5" customHeight="1" thickBot="1">
      <c r="A28" s="25" t="s">
        <v>52</v>
      </c>
      <c r="B28" s="19">
        <v>25</v>
      </c>
      <c r="C28" s="26">
        <v>25</v>
      </c>
      <c r="D28" s="27">
        <v>49646</v>
      </c>
      <c r="E28" s="27">
        <v>185367</v>
      </c>
      <c r="F28" s="28">
        <f t="shared" si="12"/>
        <v>26.8</v>
      </c>
      <c r="G28" s="27">
        <v>1323</v>
      </c>
      <c r="H28" s="27">
        <v>1439</v>
      </c>
      <c r="I28" s="28">
        <f t="shared" si="9"/>
        <v>91.9</v>
      </c>
      <c r="J28" s="27">
        <v>3367902</v>
      </c>
      <c r="K28" s="27">
        <v>3300863</v>
      </c>
      <c r="L28" s="28">
        <f t="shared" si="13"/>
        <v>102</v>
      </c>
      <c r="M28" s="29">
        <f t="shared" si="10"/>
        <v>3418871</v>
      </c>
      <c r="N28" s="29">
        <f t="shared" si="11"/>
        <v>3487669</v>
      </c>
      <c r="O28" s="28">
        <f t="shared" si="14"/>
        <v>98</v>
      </c>
    </row>
    <row r="29" spans="1:15" ht="15" customHeight="1" thickBot="1">
      <c r="A29" s="30" t="s">
        <v>34</v>
      </c>
      <c r="B29" s="31"/>
      <c r="C29" s="32"/>
      <c r="D29" s="33">
        <f>SUM(D4:D28)</f>
        <v>75062768</v>
      </c>
      <c r="E29" s="33">
        <f>SUM(E4:E28)</f>
        <v>139018297</v>
      </c>
      <c r="F29" s="34">
        <f>IF(OR(D29=0,E29=0),"　　－　　",ROUND(D29/E29*100,1))</f>
        <v>54</v>
      </c>
      <c r="G29" s="33">
        <f>SUM(G4:G28)</f>
        <v>2110389</v>
      </c>
      <c r="H29" s="33">
        <f>SUM(H4:H28)</f>
        <v>2637604</v>
      </c>
      <c r="I29" s="34">
        <f>IF(OR(G29=0,H29=0),"　　－　　",ROUND(G29/H29*100,1))</f>
        <v>80</v>
      </c>
      <c r="J29" s="33">
        <f>SUM(J4:J28)</f>
        <v>205010450</v>
      </c>
      <c r="K29" s="33">
        <f>SUM(K4:K28)</f>
        <v>228554176</v>
      </c>
      <c r="L29" s="34">
        <f>IF(OR(J29=0,K29=0),"　　－　　",ROUND(J29/K29*100,1))</f>
        <v>89.7</v>
      </c>
      <c r="M29" s="33">
        <f>SUM(M4:M28)</f>
        <v>282183607</v>
      </c>
      <c r="N29" s="33">
        <f>SUM(N4:N28)</f>
        <v>370210077</v>
      </c>
      <c r="O29" s="34">
        <f>IF(OR(M29=0,N29=0),"　　－　　",ROUND(M29/N29*100,1))</f>
        <v>76.2</v>
      </c>
    </row>
    <row r="30" spans="1:15" ht="16.5" customHeight="1">
      <c r="A30" s="35" t="s">
        <v>53</v>
      </c>
      <c r="B30" s="19">
        <v>26</v>
      </c>
      <c r="C30" s="36">
        <v>26</v>
      </c>
      <c r="D30" s="37">
        <v>183854</v>
      </c>
      <c r="E30" s="37">
        <v>501320</v>
      </c>
      <c r="F30" s="38">
        <f aca="true" t="shared" si="15" ref="F30:F44">IF(OR(D30=0,E30=0),"　　－　　",ROUND(D30/E30*100,1))</f>
        <v>36.7</v>
      </c>
      <c r="G30" s="37">
        <v>32177</v>
      </c>
      <c r="H30" s="37">
        <v>11022</v>
      </c>
      <c r="I30" s="38">
        <f aca="true" t="shared" si="16" ref="I30:I44">IF(OR(G30=0,H30=0),"　　－　　",ROUND(G30/H30*100,1))</f>
        <v>291.9</v>
      </c>
      <c r="J30" s="37">
        <v>1854512</v>
      </c>
      <c r="K30" s="37">
        <v>2035856</v>
      </c>
      <c r="L30" s="38">
        <f aca="true" t="shared" si="17" ref="L30:L44">IF(OR(J30=0,K30=0),"　　－　　",ROUND(J30/K30*100,1))</f>
        <v>91.1</v>
      </c>
      <c r="M30" s="39">
        <f aca="true" t="shared" si="18" ref="M30:N35">+D30+G30+J30</f>
        <v>2070543</v>
      </c>
      <c r="N30" s="39">
        <f t="shared" si="18"/>
        <v>2548198</v>
      </c>
      <c r="O30" s="38">
        <f aca="true" t="shared" si="19" ref="O30:O44">IF(OR(M30=0,N30=0),"　　－　　",ROUND(M30/N30*100,1))</f>
        <v>81.3</v>
      </c>
    </row>
    <row r="31" spans="1:15" ht="16.5" customHeight="1">
      <c r="A31" s="20" t="s">
        <v>15</v>
      </c>
      <c r="B31" s="19">
        <v>27</v>
      </c>
      <c r="C31" s="14">
        <v>27</v>
      </c>
      <c r="D31" s="15">
        <v>1664821</v>
      </c>
      <c r="E31" s="15">
        <v>2688519</v>
      </c>
      <c r="F31" s="16">
        <f t="shared" si="15"/>
        <v>61.9</v>
      </c>
      <c r="G31" s="15">
        <v>16649</v>
      </c>
      <c r="H31" s="15">
        <v>17937</v>
      </c>
      <c r="I31" s="16">
        <f t="shared" si="16"/>
        <v>92.8</v>
      </c>
      <c r="J31" s="15">
        <v>198542</v>
      </c>
      <c r="K31" s="15">
        <v>239225</v>
      </c>
      <c r="L31" s="16">
        <f t="shared" si="17"/>
        <v>83</v>
      </c>
      <c r="M31" s="17">
        <f t="shared" si="18"/>
        <v>1880012</v>
      </c>
      <c r="N31" s="17">
        <f t="shared" si="18"/>
        <v>2945681</v>
      </c>
      <c r="O31" s="16">
        <f t="shared" si="19"/>
        <v>63.8</v>
      </c>
    </row>
    <row r="32" spans="1:15" ht="16.5" customHeight="1">
      <c r="A32" s="20" t="s">
        <v>54</v>
      </c>
      <c r="B32" s="6">
        <v>28</v>
      </c>
      <c r="C32" s="21">
        <v>28</v>
      </c>
      <c r="D32" s="15">
        <v>236569</v>
      </c>
      <c r="E32" s="15">
        <v>353247</v>
      </c>
      <c r="F32" s="16">
        <f t="shared" si="15"/>
        <v>67</v>
      </c>
      <c r="G32" s="15">
        <v>0</v>
      </c>
      <c r="H32" s="15">
        <v>0</v>
      </c>
      <c r="I32" s="16" t="str">
        <f t="shared" si="16"/>
        <v>　　－　　</v>
      </c>
      <c r="J32" s="15">
        <v>788374</v>
      </c>
      <c r="K32" s="15">
        <v>2950076</v>
      </c>
      <c r="L32" s="16">
        <f t="shared" si="17"/>
        <v>26.7</v>
      </c>
      <c r="M32" s="17">
        <f t="shared" si="18"/>
        <v>1024943</v>
      </c>
      <c r="N32" s="17">
        <f t="shared" si="18"/>
        <v>3303323</v>
      </c>
      <c r="O32" s="16">
        <f t="shared" si="19"/>
        <v>31</v>
      </c>
    </row>
    <row r="33" spans="1:15" ht="16.5" customHeight="1">
      <c r="A33" s="20" t="s">
        <v>55</v>
      </c>
      <c r="B33" s="6">
        <v>29</v>
      </c>
      <c r="C33" s="21">
        <v>29</v>
      </c>
      <c r="D33" s="15">
        <v>169142</v>
      </c>
      <c r="E33" s="15">
        <v>359684</v>
      </c>
      <c r="F33" s="16">
        <f t="shared" si="15"/>
        <v>47</v>
      </c>
      <c r="G33" s="15">
        <v>322</v>
      </c>
      <c r="H33" s="15">
        <v>0</v>
      </c>
      <c r="I33" s="16" t="str">
        <f t="shared" si="16"/>
        <v>　　－　　</v>
      </c>
      <c r="J33" s="15">
        <v>2102693</v>
      </c>
      <c r="K33" s="15">
        <v>2421441</v>
      </c>
      <c r="L33" s="16">
        <f t="shared" si="17"/>
        <v>86.8</v>
      </c>
      <c r="M33" s="17">
        <f t="shared" si="18"/>
        <v>2272157</v>
      </c>
      <c r="N33" s="17">
        <f t="shared" si="18"/>
        <v>2781125</v>
      </c>
      <c r="O33" s="16">
        <f t="shared" si="19"/>
        <v>81.7</v>
      </c>
    </row>
    <row r="34" spans="1:15" ht="16.5" customHeight="1">
      <c r="A34" s="20" t="s">
        <v>56</v>
      </c>
      <c r="B34" s="6">
        <v>30</v>
      </c>
      <c r="C34" s="21">
        <v>30</v>
      </c>
      <c r="D34" s="15">
        <v>72920</v>
      </c>
      <c r="E34" s="15">
        <v>144998</v>
      </c>
      <c r="F34" s="16">
        <f t="shared" si="15"/>
        <v>50.3</v>
      </c>
      <c r="G34" s="15">
        <v>205</v>
      </c>
      <c r="H34" s="15">
        <v>1807</v>
      </c>
      <c r="I34" s="16">
        <f t="shared" si="16"/>
        <v>11.3</v>
      </c>
      <c r="J34" s="15">
        <v>2381221</v>
      </c>
      <c r="K34" s="15">
        <v>2559628</v>
      </c>
      <c r="L34" s="16">
        <f t="shared" si="17"/>
        <v>93</v>
      </c>
      <c r="M34" s="17">
        <f t="shared" si="18"/>
        <v>2454346</v>
      </c>
      <c r="N34" s="17">
        <f t="shared" si="18"/>
        <v>2706433</v>
      </c>
      <c r="O34" s="16">
        <f t="shared" si="19"/>
        <v>90.7</v>
      </c>
    </row>
    <row r="35" spans="1:15" ht="16.5" customHeight="1">
      <c r="A35" s="18" t="s">
        <v>57</v>
      </c>
      <c r="B35" s="6">
        <v>31</v>
      </c>
      <c r="C35" s="21">
        <v>31</v>
      </c>
      <c r="D35" s="15">
        <v>1424975</v>
      </c>
      <c r="E35" s="15">
        <v>2519424</v>
      </c>
      <c r="F35" s="16">
        <f t="shared" si="15"/>
        <v>56.6</v>
      </c>
      <c r="G35" s="15">
        <v>0</v>
      </c>
      <c r="H35" s="15">
        <v>0</v>
      </c>
      <c r="I35" s="16" t="str">
        <f t="shared" si="16"/>
        <v>　　－　　</v>
      </c>
      <c r="J35" s="15">
        <v>139110</v>
      </c>
      <c r="K35" s="15">
        <v>140756</v>
      </c>
      <c r="L35" s="16">
        <f t="shared" si="17"/>
        <v>98.8</v>
      </c>
      <c r="M35" s="17">
        <f t="shared" si="18"/>
        <v>1564085</v>
      </c>
      <c r="N35" s="17">
        <f t="shared" si="18"/>
        <v>2660180</v>
      </c>
      <c r="O35" s="16">
        <f t="shared" si="19"/>
        <v>58.8</v>
      </c>
    </row>
    <row r="36" spans="1:15" ht="16.5" customHeight="1">
      <c r="A36" s="18" t="s">
        <v>16</v>
      </c>
      <c r="B36" s="6">
        <v>32</v>
      </c>
      <c r="C36" s="21">
        <v>32</v>
      </c>
      <c r="D36" s="15">
        <v>334172</v>
      </c>
      <c r="E36" s="15">
        <v>575321</v>
      </c>
      <c r="F36" s="16">
        <f t="shared" si="15"/>
        <v>58.1</v>
      </c>
      <c r="G36" s="15">
        <v>0</v>
      </c>
      <c r="H36" s="15">
        <v>0</v>
      </c>
      <c r="I36" s="16" t="str">
        <f t="shared" si="16"/>
        <v>　　－　　</v>
      </c>
      <c r="J36" s="15">
        <v>1120640</v>
      </c>
      <c r="K36" s="15">
        <v>1298968</v>
      </c>
      <c r="L36" s="16">
        <f t="shared" si="17"/>
        <v>86.3</v>
      </c>
      <c r="M36" s="17">
        <f aca="true" t="shared" si="20" ref="M36:N38">+D36+G36+J36</f>
        <v>1454812</v>
      </c>
      <c r="N36" s="17">
        <f t="shared" si="20"/>
        <v>1874289</v>
      </c>
      <c r="O36" s="16">
        <f t="shared" si="19"/>
        <v>77.6</v>
      </c>
    </row>
    <row r="37" spans="1:15" ht="16.5" customHeight="1">
      <c r="A37" s="20" t="s">
        <v>17</v>
      </c>
      <c r="B37" s="6">
        <v>33</v>
      </c>
      <c r="C37" s="21">
        <v>33</v>
      </c>
      <c r="D37" s="15">
        <v>569165</v>
      </c>
      <c r="E37" s="15">
        <v>817031</v>
      </c>
      <c r="F37" s="16">
        <f t="shared" si="15"/>
        <v>69.7</v>
      </c>
      <c r="G37" s="15">
        <v>0</v>
      </c>
      <c r="H37" s="15">
        <v>0</v>
      </c>
      <c r="I37" s="16" t="str">
        <f t="shared" si="16"/>
        <v>　　－　　</v>
      </c>
      <c r="J37" s="15">
        <v>3398189</v>
      </c>
      <c r="K37" s="15">
        <v>3714761</v>
      </c>
      <c r="L37" s="16">
        <f t="shared" si="17"/>
        <v>91.5</v>
      </c>
      <c r="M37" s="17">
        <f t="shared" si="20"/>
        <v>3967354</v>
      </c>
      <c r="N37" s="17">
        <f t="shared" si="20"/>
        <v>4531792</v>
      </c>
      <c r="O37" s="16">
        <f t="shared" si="19"/>
        <v>87.5</v>
      </c>
    </row>
    <row r="38" spans="1:15" ht="16.5" customHeight="1">
      <c r="A38" s="20" t="s">
        <v>58</v>
      </c>
      <c r="B38" s="6">
        <v>34</v>
      </c>
      <c r="C38" s="21">
        <v>34</v>
      </c>
      <c r="D38" s="15">
        <v>1298475</v>
      </c>
      <c r="E38" s="15">
        <v>2097709</v>
      </c>
      <c r="F38" s="16">
        <f t="shared" si="15"/>
        <v>61.9</v>
      </c>
      <c r="G38" s="15">
        <v>0</v>
      </c>
      <c r="H38" s="15">
        <v>0</v>
      </c>
      <c r="I38" s="16" t="str">
        <f t="shared" si="16"/>
        <v>　　－　　</v>
      </c>
      <c r="J38" s="15">
        <v>124344</v>
      </c>
      <c r="K38" s="15">
        <v>141978</v>
      </c>
      <c r="L38" s="16">
        <f t="shared" si="17"/>
        <v>87.6</v>
      </c>
      <c r="M38" s="17">
        <f t="shared" si="20"/>
        <v>1422819</v>
      </c>
      <c r="N38" s="17">
        <f t="shared" si="20"/>
        <v>2239687</v>
      </c>
      <c r="O38" s="16">
        <f t="shared" si="19"/>
        <v>63.5</v>
      </c>
    </row>
    <row r="39" spans="1:15" ht="16.5" customHeight="1">
      <c r="A39" s="20" t="s">
        <v>29</v>
      </c>
      <c r="B39" s="6">
        <v>35</v>
      </c>
      <c r="C39" s="21">
        <v>35</v>
      </c>
      <c r="D39" s="15">
        <v>1553757</v>
      </c>
      <c r="E39" s="15">
        <v>1942197</v>
      </c>
      <c r="F39" s="16">
        <f t="shared" si="15"/>
        <v>80</v>
      </c>
      <c r="G39" s="15">
        <v>0</v>
      </c>
      <c r="H39" s="15">
        <v>0</v>
      </c>
      <c r="I39" s="16" t="str">
        <f t="shared" si="16"/>
        <v>　　－　　</v>
      </c>
      <c r="J39" s="15">
        <v>0</v>
      </c>
      <c r="K39" s="15">
        <v>0</v>
      </c>
      <c r="L39" s="16" t="str">
        <f t="shared" si="17"/>
        <v>　　－　　</v>
      </c>
      <c r="M39" s="17">
        <f aca="true" t="shared" si="21" ref="M39:N44">+D39+G39+J39</f>
        <v>1553757</v>
      </c>
      <c r="N39" s="17">
        <f t="shared" si="21"/>
        <v>1942197</v>
      </c>
      <c r="O39" s="16">
        <f t="shared" si="19"/>
        <v>80</v>
      </c>
    </row>
    <row r="40" spans="1:15" ht="16.5" customHeight="1">
      <c r="A40" s="40" t="s">
        <v>32</v>
      </c>
      <c r="B40" s="6">
        <v>36</v>
      </c>
      <c r="C40" s="21">
        <v>36</v>
      </c>
      <c r="D40" s="15">
        <v>1484686</v>
      </c>
      <c r="E40" s="15">
        <v>2687950</v>
      </c>
      <c r="F40" s="16">
        <f t="shared" si="15"/>
        <v>55.2</v>
      </c>
      <c r="G40" s="15">
        <v>28578</v>
      </c>
      <c r="H40" s="15">
        <v>18378</v>
      </c>
      <c r="I40" s="16">
        <f t="shared" si="16"/>
        <v>155.5</v>
      </c>
      <c r="J40" s="15">
        <v>709810</v>
      </c>
      <c r="K40" s="15">
        <v>698140</v>
      </c>
      <c r="L40" s="16">
        <f t="shared" si="17"/>
        <v>101.7</v>
      </c>
      <c r="M40" s="17">
        <f t="shared" si="21"/>
        <v>2223074</v>
      </c>
      <c r="N40" s="17">
        <f t="shared" si="21"/>
        <v>3404468</v>
      </c>
      <c r="O40" s="16">
        <f t="shared" si="19"/>
        <v>65.3</v>
      </c>
    </row>
    <row r="41" spans="1:15" ht="16.5" customHeight="1">
      <c r="A41" s="20" t="s">
        <v>59</v>
      </c>
      <c r="B41" s="6">
        <v>37</v>
      </c>
      <c r="C41" s="21">
        <v>37</v>
      </c>
      <c r="D41" s="15">
        <v>191365</v>
      </c>
      <c r="E41" s="15">
        <v>454065</v>
      </c>
      <c r="F41" s="16">
        <f t="shared" si="15"/>
        <v>42.1</v>
      </c>
      <c r="G41" s="15">
        <v>693</v>
      </c>
      <c r="H41" s="15">
        <v>1483</v>
      </c>
      <c r="I41" s="16">
        <f t="shared" si="16"/>
        <v>46.7</v>
      </c>
      <c r="J41" s="15">
        <v>1745915</v>
      </c>
      <c r="K41" s="15">
        <v>1755570</v>
      </c>
      <c r="L41" s="16">
        <f t="shared" si="17"/>
        <v>99.5</v>
      </c>
      <c r="M41" s="17">
        <f t="shared" si="21"/>
        <v>1937973</v>
      </c>
      <c r="N41" s="17">
        <f t="shared" si="21"/>
        <v>2211118</v>
      </c>
      <c r="O41" s="16">
        <f t="shared" si="19"/>
        <v>87.6</v>
      </c>
    </row>
    <row r="42" spans="1:15" ht="16.5" customHeight="1">
      <c r="A42" s="20" t="s">
        <v>30</v>
      </c>
      <c r="B42" s="6">
        <v>38</v>
      </c>
      <c r="C42" s="21">
        <v>38</v>
      </c>
      <c r="D42" s="15">
        <v>1200687</v>
      </c>
      <c r="E42" s="15">
        <v>1714424</v>
      </c>
      <c r="F42" s="16">
        <f t="shared" si="15"/>
        <v>70</v>
      </c>
      <c r="G42" s="15">
        <v>0</v>
      </c>
      <c r="H42" s="15">
        <v>0</v>
      </c>
      <c r="I42" s="16" t="str">
        <f t="shared" si="16"/>
        <v>　　－　　</v>
      </c>
      <c r="J42" s="15">
        <v>0</v>
      </c>
      <c r="K42" s="15">
        <v>0</v>
      </c>
      <c r="L42" s="16" t="str">
        <f t="shared" si="17"/>
        <v>　　－　　</v>
      </c>
      <c r="M42" s="17">
        <f t="shared" si="21"/>
        <v>1200687</v>
      </c>
      <c r="N42" s="17">
        <f t="shared" si="21"/>
        <v>1714424</v>
      </c>
      <c r="O42" s="16">
        <f t="shared" si="19"/>
        <v>70</v>
      </c>
    </row>
    <row r="43" spans="1:15" ht="16.5" customHeight="1">
      <c r="A43" s="20" t="s">
        <v>0</v>
      </c>
      <c r="B43" s="6">
        <v>39</v>
      </c>
      <c r="C43" s="21">
        <v>39</v>
      </c>
      <c r="D43" s="15">
        <v>798322</v>
      </c>
      <c r="E43" s="15">
        <v>2302273</v>
      </c>
      <c r="F43" s="16">
        <f t="shared" si="15"/>
        <v>34.7</v>
      </c>
      <c r="G43" s="15">
        <v>0</v>
      </c>
      <c r="H43" s="15">
        <v>0</v>
      </c>
      <c r="I43" s="16" t="str">
        <f t="shared" si="16"/>
        <v>　　－　　</v>
      </c>
      <c r="J43" s="15">
        <v>117977</v>
      </c>
      <c r="K43" s="15">
        <v>217907</v>
      </c>
      <c r="L43" s="16">
        <f t="shared" si="17"/>
        <v>54.1</v>
      </c>
      <c r="M43" s="17">
        <f t="shared" si="21"/>
        <v>916299</v>
      </c>
      <c r="N43" s="17">
        <f t="shared" si="21"/>
        <v>2520180</v>
      </c>
      <c r="O43" s="16">
        <f t="shared" si="19"/>
        <v>36.4</v>
      </c>
    </row>
    <row r="44" spans="1:15" ht="16.5" customHeight="1">
      <c r="A44" s="20" t="s">
        <v>31</v>
      </c>
      <c r="B44" s="6">
        <v>40</v>
      </c>
      <c r="C44" s="21">
        <v>40</v>
      </c>
      <c r="D44" s="15">
        <v>771519</v>
      </c>
      <c r="E44" s="15">
        <v>1722147</v>
      </c>
      <c r="F44" s="16">
        <f t="shared" si="15"/>
        <v>44.8</v>
      </c>
      <c r="G44" s="15">
        <v>0</v>
      </c>
      <c r="H44" s="15">
        <v>0</v>
      </c>
      <c r="I44" s="16" t="str">
        <f t="shared" si="16"/>
        <v>　　－　　</v>
      </c>
      <c r="J44" s="15">
        <v>28876</v>
      </c>
      <c r="K44" s="15">
        <v>41716</v>
      </c>
      <c r="L44" s="16">
        <f t="shared" si="17"/>
        <v>69.2</v>
      </c>
      <c r="M44" s="17">
        <f t="shared" si="21"/>
        <v>800395</v>
      </c>
      <c r="N44" s="17">
        <f t="shared" si="21"/>
        <v>1763863</v>
      </c>
      <c r="O44" s="16">
        <f t="shared" si="19"/>
        <v>45.4</v>
      </c>
    </row>
    <row r="45" spans="1:15" ht="18" customHeight="1">
      <c r="A45" s="20" t="s">
        <v>1</v>
      </c>
      <c r="B45" s="6">
        <v>42</v>
      </c>
      <c r="C45" s="21">
        <v>41</v>
      </c>
      <c r="D45" s="15">
        <v>458836</v>
      </c>
      <c r="E45" s="15">
        <v>541201</v>
      </c>
      <c r="F45" s="16">
        <f>IF(OR(D45=0,E45=0),"　　－　　",ROUND(D45/E45*100,1))</f>
        <v>84.8</v>
      </c>
      <c r="G45" s="15">
        <v>33001</v>
      </c>
      <c r="H45" s="15">
        <v>30273</v>
      </c>
      <c r="I45" s="16">
        <f>IF(OR(G45=0,H45=0),"　　－　　",ROUND(G45/H45*100,1))</f>
        <v>109</v>
      </c>
      <c r="J45" s="15">
        <v>699694</v>
      </c>
      <c r="K45" s="15">
        <v>610329</v>
      </c>
      <c r="L45" s="16">
        <f>IF(OR(J45=0,K45=0),"　　－　　",ROUND(J45/K45*100,1))</f>
        <v>114.6</v>
      </c>
      <c r="M45" s="17">
        <f aca="true" t="shared" si="22" ref="M45:N48">+D45+G45+J45</f>
        <v>1191531</v>
      </c>
      <c r="N45" s="17">
        <f t="shared" si="22"/>
        <v>1181803</v>
      </c>
      <c r="O45" s="16">
        <f>IF(OR(M45=0,N45=0),"　　－　　",ROUND(M45/N45*100,1))</f>
        <v>100.8</v>
      </c>
    </row>
    <row r="46" spans="1:15" ht="16.5" customHeight="1">
      <c r="A46" s="20" t="s">
        <v>2</v>
      </c>
      <c r="B46" s="6">
        <v>41</v>
      </c>
      <c r="C46" s="21">
        <v>42</v>
      </c>
      <c r="D46" s="15">
        <v>63838</v>
      </c>
      <c r="E46" s="15">
        <v>207354</v>
      </c>
      <c r="F46" s="16">
        <f>IF(OR(D46=0,E46=0),"　　－　　",ROUND(D46/E46*100,1))</f>
        <v>30.8</v>
      </c>
      <c r="G46" s="15">
        <v>26733</v>
      </c>
      <c r="H46" s="15">
        <v>10617</v>
      </c>
      <c r="I46" s="16">
        <f>IF(OR(G46=0,H46=0),"　　－　　",ROUND(G46/H46*100,1))</f>
        <v>251.8</v>
      </c>
      <c r="J46" s="15">
        <v>1352900</v>
      </c>
      <c r="K46" s="15">
        <v>1384256</v>
      </c>
      <c r="L46" s="16">
        <f>IF(OR(J46=0,K46=0),"　　－　　",ROUND(J46/K46*100,1))</f>
        <v>97.7</v>
      </c>
      <c r="M46" s="17">
        <f>+D46+G46+J46</f>
        <v>1443471</v>
      </c>
      <c r="N46" s="17">
        <f>+E46+H46+K46</f>
        <v>1602227</v>
      </c>
      <c r="O46" s="16">
        <f>IF(OR(M46=0,N46=0),"　　－　　",ROUND(M46/N46*100,1))</f>
        <v>90.1</v>
      </c>
    </row>
    <row r="47" spans="1:15" ht="16.5" customHeight="1">
      <c r="A47" s="20" t="s">
        <v>3</v>
      </c>
      <c r="B47" s="6">
        <v>43</v>
      </c>
      <c r="C47" s="21">
        <v>43</v>
      </c>
      <c r="D47" s="15">
        <v>0</v>
      </c>
      <c r="E47" s="15">
        <v>0</v>
      </c>
      <c r="F47" s="16" t="str">
        <f>IF(OR(D47=0,E47=0),"　　－　　",ROUND(D47/E47*100,1))</f>
        <v>　　－　　</v>
      </c>
      <c r="G47" s="15">
        <v>0</v>
      </c>
      <c r="H47" s="15">
        <v>0</v>
      </c>
      <c r="I47" s="16" t="str">
        <f>IF(OR(G47=0,H47=0),"　　－　　",ROUND(G47/H47*100,1))</f>
        <v>　　－　　</v>
      </c>
      <c r="J47" s="15">
        <v>1737907</v>
      </c>
      <c r="K47" s="15">
        <v>1468721</v>
      </c>
      <c r="L47" s="16">
        <f>IF(OR(J47=0,K47=0),"　　－　　",ROUND(J47/K47*100,1))</f>
        <v>118.3</v>
      </c>
      <c r="M47" s="17">
        <f t="shared" si="22"/>
        <v>1737907</v>
      </c>
      <c r="N47" s="17">
        <f t="shared" si="22"/>
        <v>1468721</v>
      </c>
      <c r="O47" s="16">
        <f>IF(OR(M47=0,N47=0),"　　－　　",ROUND(M47/N47*100,1))</f>
        <v>118.3</v>
      </c>
    </row>
    <row r="48" spans="1:15" ht="16.5" customHeight="1">
      <c r="A48" s="20" t="s">
        <v>4</v>
      </c>
      <c r="B48" s="6">
        <v>44</v>
      </c>
      <c r="C48" s="21">
        <v>44</v>
      </c>
      <c r="D48" s="15">
        <v>158692</v>
      </c>
      <c r="E48" s="15">
        <v>374753</v>
      </c>
      <c r="F48" s="16">
        <f>IF(OR(D48=0,E48=0),"　　－　　",ROUND(D48/E48*100,1))</f>
        <v>42.3</v>
      </c>
      <c r="G48" s="15">
        <v>0</v>
      </c>
      <c r="H48" s="15">
        <v>0</v>
      </c>
      <c r="I48" s="16" t="str">
        <f>IF(OR(G48=0,H48=0),"　　－　　",ROUND(G48/H48*100,1))</f>
        <v>　　－　　</v>
      </c>
      <c r="J48" s="15">
        <v>1285170</v>
      </c>
      <c r="K48" s="15">
        <v>1406431</v>
      </c>
      <c r="L48" s="16">
        <f>IF(OR(J48=0,K48=0),"　　－　　",ROUND(J48/K48*100,1))</f>
        <v>91.4</v>
      </c>
      <c r="M48" s="17">
        <f t="shared" si="22"/>
        <v>1443862</v>
      </c>
      <c r="N48" s="17">
        <f t="shared" si="22"/>
        <v>1781184</v>
      </c>
      <c r="O48" s="16">
        <f>IF(OR(M48=0,N48=0),"　　－　　",ROUND(M48/N48*100,1))</f>
        <v>81.1</v>
      </c>
    </row>
    <row r="49" spans="1:15" ht="16.5" customHeight="1">
      <c r="A49" s="20" t="s">
        <v>5</v>
      </c>
      <c r="B49" s="6">
        <v>45</v>
      </c>
      <c r="C49" s="21">
        <v>45</v>
      </c>
      <c r="D49" s="15">
        <v>724764</v>
      </c>
      <c r="E49" s="15">
        <v>1159791</v>
      </c>
      <c r="F49" s="16">
        <f aca="true" t="shared" si="23" ref="F49:F54">IF(OR(D49=0,E49=0),"　　－　　",ROUND(D49/E49*100,1))</f>
        <v>62.5</v>
      </c>
      <c r="G49" s="15">
        <v>0</v>
      </c>
      <c r="H49" s="15">
        <v>0</v>
      </c>
      <c r="I49" s="16" t="str">
        <f aca="true" t="shared" si="24" ref="I49:I54">IF(OR(G49=0,H49=0),"　　－　　",ROUND(G49/H49*100,1))</f>
        <v>　　－　　</v>
      </c>
      <c r="J49" s="15">
        <v>240984</v>
      </c>
      <c r="K49" s="15">
        <v>257693</v>
      </c>
      <c r="L49" s="16">
        <f aca="true" t="shared" si="25" ref="L49:L54">IF(OR(J49=0,K49=0),"　　－　　",ROUND(J49/K49*100,1))</f>
        <v>93.5</v>
      </c>
      <c r="M49" s="17">
        <f aca="true" t="shared" si="26" ref="M49:N54">+D49+G49+J49</f>
        <v>965748</v>
      </c>
      <c r="N49" s="17">
        <f t="shared" si="26"/>
        <v>1417484</v>
      </c>
      <c r="O49" s="16">
        <f aca="true" t="shared" si="27" ref="O49:O54">IF(OR(M49=0,N49=0),"　　－　　",ROUND(M49/N49*100,1))</f>
        <v>68.1</v>
      </c>
    </row>
    <row r="50" spans="1:15" ht="16.5" customHeight="1">
      <c r="A50" s="20" t="s">
        <v>6</v>
      </c>
      <c r="B50" s="6">
        <v>46</v>
      </c>
      <c r="C50" s="21">
        <v>46</v>
      </c>
      <c r="D50" s="15">
        <v>235233</v>
      </c>
      <c r="E50" s="15">
        <v>376311</v>
      </c>
      <c r="F50" s="16">
        <f t="shared" si="23"/>
        <v>62.5</v>
      </c>
      <c r="G50" s="15">
        <v>0</v>
      </c>
      <c r="H50" s="15">
        <v>0</v>
      </c>
      <c r="I50" s="16" t="str">
        <f t="shared" si="24"/>
        <v>　　－　　</v>
      </c>
      <c r="J50" s="15">
        <v>950837</v>
      </c>
      <c r="K50" s="15">
        <v>1072993</v>
      </c>
      <c r="L50" s="16">
        <f t="shared" si="25"/>
        <v>88.6</v>
      </c>
      <c r="M50" s="17">
        <f t="shared" si="26"/>
        <v>1186070</v>
      </c>
      <c r="N50" s="17">
        <f t="shared" si="26"/>
        <v>1449304</v>
      </c>
      <c r="O50" s="16">
        <f t="shared" si="27"/>
        <v>81.8</v>
      </c>
    </row>
    <row r="51" spans="1:15" ht="16.5" customHeight="1">
      <c r="A51" s="20" t="s">
        <v>7</v>
      </c>
      <c r="B51" s="6">
        <v>47</v>
      </c>
      <c r="C51" s="21">
        <v>47</v>
      </c>
      <c r="D51" s="15">
        <v>789656</v>
      </c>
      <c r="E51" s="15">
        <v>1214033</v>
      </c>
      <c r="F51" s="16">
        <f>IF(OR(D51=0,E51=0),"　　－　　",ROUND(D51/E51*100,1))</f>
        <v>65</v>
      </c>
      <c r="G51" s="15">
        <v>0</v>
      </c>
      <c r="H51" s="15">
        <v>0</v>
      </c>
      <c r="I51" s="16" t="str">
        <f>IF(OR(G51=0,H51=0),"　　－　　",ROUND(G51/H51*100,1))</f>
        <v>　　－　　</v>
      </c>
      <c r="J51" s="15">
        <v>31</v>
      </c>
      <c r="K51" s="15">
        <v>156</v>
      </c>
      <c r="L51" s="16">
        <f>IF(OR(J51=0,K51=0),"　　－　　",ROUND(J51/K51*100,1))</f>
        <v>19.9</v>
      </c>
      <c r="M51" s="17">
        <f>+D51+G51+J51</f>
        <v>789687</v>
      </c>
      <c r="N51" s="17">
        <f>+E51+H51+K51</f>
        <v>1214189</v>
      </c>
      <c r="O51" s="16">
        <f>IF(OR(M51=0,N51=0),"　　－　　",ROUND(M51/N51*100,1))</f>
        <v>65</v>
      </c>
    </row>
    <row r="52" spans="1:15" ht="16.5" customHeight="1">
      <c r="A52" s="20" t="s">
        <v>8</v>
      </c>
      <c r="B52" s="35">
        <v>48</v>
      </c>
      <c r="C52" s="21">
        <v>48</v>
      </c>
      <c r="D52" s="15">
        <v>386569</v>
      </c>
      <c r="E52" s="15">
        <v>980835</v>
      </c>
      <c r="F52" s="16">
        <f t="shared" si="23"/>
        <v>39.4</v>
      </c>
      <c r="G52" s="15">
        <v>0</v>
      </c>
      <c r="H52" s="15">
        <v>0</v>
      </c>
      <c r="I52" s="16" t="str">
        <f t="shared" si="24"/>
        <v>　　－　　</v>
      </c>
      <c r="J52" s="15">
        <v>575198</v>
      </c>
      <c r="K52" s="15">
        <v>622184</v>
      </c>
      <c r="L52" s="16">
        <f t="shared" si="25"/>
        <v>92.4</v>
      </c>
      <c r="M52" s="17">
        <f t="shared" si="26"/>
        <v>961767</v>
      </c>
      <c r="N52" s="17">
        <f t="shared" si="26"/>
        <v>1603019</v>
      </c>
      <c r="O52" s="16">
        <f t="shared" si="27"/>
        <v>60</v>
      </c>
    </row>
    <row r="53" spans="1:15" ht="16.5" customHeight="1">
      <c r="A53" s="20" t="s">
        <v>18</v>
      </c>
      <c r="B53" s="6">
        <v>49</v>
      </c>
      <c r="C53" s="21">
        <v>49</v>
      </c>
      <c r="D53" s="15">
        <v>544266</v>
      </c>
      <c r="E53" s="15">
        <v>975152</v>
      </c>
      <c r="F53" s="16">
        <f t="shared" si="23"/>
        <v>55.8</v>
      </c>
      <c r="G53" s="15">
        <v>3485</v>
      </c>
      <c r="H53" s="15">
        <v>20948</v>
      </c>
      <c r="I53" s="16">
        <f t="shared" si="24"/>
        <v>16.6</v>
      </c>
      <c r="J53" s="15">
        <v>284512</v>
      </c>
      <c r="K53" s="15">
        <v>323792</v>
      </c>
      <c r="L53" s="16">
        <f t="shared" si="25"/>
        <v>87.9</v>
      </c>
      <c r="M53" s="17">
        <f t="shared" si="26"/>
        <v>832263</v>
      </c>
      <c r="N53" s="17">
        <f t="shared" si="26"/>
        <v>1319892</v>
      </c>
      <c r="O53" s="16">
        <f t="shared" si="27"/>
        <v>63.1</v>
      </c>
    </row>
    <row r="54" spans="1:15" ht="16.5" customHeight="1" thickBot="1">
      <c r="A54" s="35" t="s">
        <v>19</v>
      </c>
      <c r="B54" s="6">
        <v>50</v>
      </c>
      <c r="C54" s="7">
        <v>50</v>
      </c>
      <c r="D54" s="27">
        <v>31211</v>
      </c>
      <c r="E54" s="27">
        <v>80556</v>
      </c>
      <c r="F54" s="28">
        <f t="shared" si="23"/>
        <v>38.7</v>
      </c>
      <c r="G54" s="27">
        <v>0</v>
      </c>
      <c r="H54" s="27">
        <v>0</v>
      </c>
      <c r="I54" s="28" t="str">
        <f t="shared" si="24"/>
        <v>　　－　　</v>
      </c>
      <c r="J54" s="27">
        <v>587094</v>
      </c>
      <c r="K54" s="27">
        <v>681713</v>
      </c>
      <c r="L54" s="28">
        <f t="shared" si="25"/>
        <v>86.1</v>
      </c>
      <c r="M54" s="29">
        <f t="shared" si="26"/>
        <v>618305</v>
      </c>
      <c r="N54" s="29">
        <f t="shared" si="26"/>
        <v>762269</v>
      </c>
      <c r="O54" s="28">
        <f t="shared" si="27"/>
        <v>81.1</v>
      </c>
    </row>
    <row r="55" spans="1:15" ht="15" customHeight="1" thickBot="1">
      <c r="A55" s="30" t="s">
        <v>35</v>
      </c>
      <c r="B55" s="41"/>
      <c r="C55" s="42"/>
      <c r="D55" s="31">
        <f>SUM(D30:D54)</f>
        <v>15347494</v>
      </c>
      <c r="E55" s="31">
        <f>SUM(E30:E54)</f>
        <v>26790295</v>
      </c>
      <c r="F55" s="43">
        <f>IF(OR(D55=0,E55=0),"　　－　　",ROUND(D55/E55*100,1))</f>
        <v>57.3</v>
      </c>
      <c r="G55" s="31">
        <f>SUM(G30:G54)</f>
        <v>141843</v>
      </c>
      <c r="H55" s="31">
        <f>SUM(H30:H54)</f>
        <v>112465</v>
      </c>
      <c r="I55" s="43">
        <f>IF(OR(G55=0,H55=0),"　　－　　",ROUND(G55/H55*100,1))</f>
        <v>126.1</v>
      </c>
      <c r="J55" s="31">
        <f>SUM(J30:J54)</f>
        <v>22424530</v>
      </c>
      <c r="K55" s="31">
        <f>SUM(K30:K54)</f>
        <v>26044290</v>
      </c>
      <c r="L55" s="34">
        <f>IF(OR(J55=0,K55=0),"　　－　　",ROUND(J55/K55*100,1))</f>
        <v>86.1</v>
      </c>
      <c r="M55" s="31">
        <f>SUM(M30:M54)</f>
        <v>37913867</v>
      </c>
      <c r="N55" s="31">
        <f>SUM(N30:N54)</f>
        <v>52947050</v>
      </c>
      <c r="O55" s="34">
        <f>IF(OR(M55=0,N55=0),"　　－　　",ROUND(M55/N55*100,1))</f>
        <v>71.6</v>
      </c>
    </row>
    <row r="56" spans="1:17" ht="15.75" customHeight="1" thickBot="1">
      <c r="A56" s="30" t="s">
        <v>36</v>
      </c>
      <c r="B56" s="44"/>
      <c r="C56" s="42"/>
      <c r="D56" s="31">
        <f>D29+D55</f>
        <v>90410262</v>
      </c>
      <c r="E56" s="31">
        <f>E29+E55</f>
        <v>165808592</v>
      </c>
      <c r="F56" s="43">
        <f>IF(OR(D56=0,E56=0),"　　－　　",ROUND(D56/E56*100,1))</f>
        <v>54.5</v>
      </c>
      <c r="G56" s="31">
        <f>G29+G55</f>
        <v>2252232</v>
      </c>
      <c r="H56" s="31">
        <f>H29+H55</f>
        <v>2750069</v>
      </c>
      <c r="I56" s="43">
        <f>IF(OR(G56=0,H56=0),"　　－　　",ROUND(G56/H56*100,1))</f>
        <v>81.9</v>
      </c>
      <c r="J56" s="31">
        <f>J29+J55</f>
        <v>227434980</v>
      </c>
      <c r="K56" s="31">
        <f>K29+K55</f>
        <v>254598466</v>
      </c>
      <c r="L56" s="43">
        <f>IF(OR(J56=0,K56=0),"　　－　　",ROUND(J56/K56*100,1))</f>
        <v>89.3</v>
      </c>
      <c r="M56" s="31">
        <f>M29+M55</f>
        <v>320097474</v>
      </c>
      <c r="N56" s="31">
        <f>N29+N55</f>
        <v>423157127</v>
      </c>
      <c r="O56" s="34">
        <f>IF(OR(M56=0,N56=0),"　　－　　",ROUND(M56/N56*100,1))</f>
        <v>75.6</v>
      </c>
      <c r="P56" s="22"/>
      <c r="Q56" s="23"/>
    </row>
    <row r="57" ht="15" customHeight="1"/>
  </sheetData>
  <mergeCells count="5">
    <mergeCell ref="M2:O2"/>
    <mergeCell ref="A2:A3"/>
    <mergeCell ref="G2:I2"/>
    <mergeCell ref="D2:F2"/>
    <mergeCell ref="J2:L2"/>
  </mergeCells>
  <printOptions horizontalCentered="1"/>
  <pageMargins left="0" right="0" top="0" bottom="0" header="0" footer="0"/>
  <pageSetup horizontalDpi="400" verticalDpi="4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yamaki</cp:lastModifiedBy>
  <cp:lastPrinted>2003-06-16T07:14:09Z</cp:lastPrinted>
  <dcterms:created xsi:type="dcterms:W3CDTF">1996-06-11T08:18:54Z</dcterms:created>
  <dcterms:modified xsi:type="dcterms:W3CDTF">2003-06-16T00:19:10Z</dcterms:modified>
  <cp:category/>
  <cp:version/>
  <cp:contentType/>
  <cp:contentStatus/>
</cp:coreProperties>
</file>