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7480" windowHeight="13280" tabRatio="601" activeTab="0"/>
  </bookViews>
  <sheets>
    <sheet name="５０社" sheetId="1" r:id="rId1"/>
  </sheets>
  <definedNames>
    <definedName name="_xlnm.Print_Area" localSheetId="0">'５０社'!$A$2:$N$57</definedName>
  </definedNames>
  <calcPr fullCalcOnLoad="1"/>
</workbook>
</file>

<file path=xl/sharedStrings.xml><?xml version="1.0" encoding="utf-8"?>
<sst xmlns="http://schemas.openxmlformats.org/spreadsheetml/2006/main" count="65" uniqueCount="61">
  <si>
    <t>芙蓉航空サービス</t>
  </si>
  <si>
    <t>京成トラベルサービス</t>
  </si>
  <si>
    <t>新日本トラベル</t>
  </si>
  <si>
    <t>トラベル日本</t>
  </si>
  <si>
    <t>日立トラベルビューロー</t>
  </si>
  <si>
    <t>三交旅行</t>
  </si>
  <si>
    <t>※ジャルトラベルについて、前年同月額は旧ジャパンツアーシステムの本社・東北支社のみの数値であり、統合他社の数値は含まない。</t>
  </si>
  <si>
    <t>ジェイティービーワールド</t>
  </si>
  <si>
    <t>ツーリストサービス</t>
  </si>
  <si>
    <t>エイチ・アイ・エス</t>
  </si>
  <si>
    <t>ＡＮＡセールス＆ツアーズ</t>
  </si>
  <si>
    <t>前年比</t>
  </si>
  <si>
    <t>（単位：千円）</t>
  </si>
  <si>
    <t>会　　社　　名</t>
  </si>
  <si>
    <t>海　外　旅　行</t>
  </si>
  <si>
    <t>外 国 人 旅 行</t>
  </si>
  <si>
    <t>国　内　旅　行</t>
  </si>
  <si>
    <t>合　　　計</t>
  </si>
  <si>
    <t>小　　　計</t>
  </si>
  <si>
    <t>合　　　計</t>
  </si>
  <si>
    <t>2003年12月の主要旅行業者旅行取扱状況速報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</si>
  <si>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</si>
  <si>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</si>
  <si>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</si>
  <si>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</si>
  <si>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</si>
  <si>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東急観光</t>
  </si>
  <si>
    <t>日本通運</t>
  </si>
  <si>
    <t>ジャルパック</t>
  </si>
  <si>
    <t>名鉄観光サービス</t>
  </si>
  <si>
    <t>農協観光</t>
  </si>
  <si>
    <t>読売旅行</t>
  </si>
  <si>
    <t>ジャルトラベル</t>
  </si>
  <si>
    <t>ジェイアール東海ツアーズ</t>
  </si>
  <si>
    <t>パシフィックツアーシステムズ</t>
  </si>
  <si>
    <t>ジェイティービーワールド西日本</t>
  </si>
  <si>
    <t>東武トラベル</t>
  </si>
  <si>
    <t>タビックスジャパン</t>
  </si>
  <si>
    <t>西鉄旅行</t>
  </si>
  <si>
    <t>ビッグホリデー</t>
  </si>
  <si>
    <t>日新航空サービス</t>
  </si>
  <si>
    <t>ジャルツアーズ</t>
  </si>
  <si>
    <t>京阪交通社</t>
  </si>
  <si>
    <t>京王観光</t>
  </si>
  <si>
    <t>エムオーツーリスト</t>
  </si>
  <si>
    <t>南海国際旅行</t>
  </si>
  <si>
    <t>九州旅客鉄道</t>
  </si>
  <si>
    <t>北海道旅客鉄道</t>
  </si>
  <si>
    <t>郵船トラベル</t>
  </si>
  <si>
    <t>オーエムシーカード</t>
  </si>
  <si>
    <t>阪神電気鉄道</t>
  </si>
  <si>
    <t>アールアンドシーツアーズ</t>
  </si>
  <si>
    <t>ジェイティービービジネストラベルソリューションズ</t>
  </si>
  <si>
    <t>小田急トラベル</t>
  </si>
  <si>
    <t>トラベルプラザインターナショナル</t>
  </si>
  <si>
    <t>内外航空サービス</t>
  </si>
  <si>
    <t>ニュー・オリエント・エキスプレス</t>
  </si>
  <si>
    <t>東日観光</t>
  </si>
  <si>
    <t>沖縄ツーリスト</t>
  </si>
  <si>
    <t>西日本旅客鉄道</t>
  </si>
  <si>
    <t>ジャルトラベル北海道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</si>
</sst>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0"/>
    </font>
    <font>
      <sz val="10"/>
      <name val="平成角ゴシック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/>
      <protection/>
    </xf>
    <xf numFmtId="38" fontId="8" fillId="0" borderId="3" xfId="17" applyFont="1" applyBorder="1" applyAlignment="1">
      <alignment/>
    </xf>
    <xf numFmtId="38" fontId="8" fillId="0" borderId="4" xfId="17" applyFont="1" applyBorder="1" applyAlignment="1" applyProtection="1">
      <alignment/>
      <protection locked="0"/>
    </xf>
    <xf numFmtId="177" fontId="8" fillId="0" borderId="3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0" fontId="8" fillId="0" borderId="4" xfId="0" applyFont="1" applyBorder="1" applyAlignment="1" applyProtection="1">
      <alignment/>
      <protection/>
    </xf>
    <xf numFmtId="38" fontId="8" fillId="0" borderId="2" xfId="17" applyFont="1" applyBorder="1" applyAlignment="1">
      <alignment/>
    </xf>
    <xf numFmtId="177" fontId="8" fillId="0" borderId="2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182" fontId="8" fillId="0" borderId="4" xfId="17" applyNumberFormat="1" applyFont="1" applyBorder="1" applyAlignment="1" applyProtection="1">
      <alignment/>
      <protection locked="0"/>
    </xf>
    <xf numFmtId="182" fontId="8" fillId="0" borderId="2" xfId="17" applyNumberFormat="1" applyFont="1" applyBorder="1" applyAlignment="1">
      <alignment/>
    </xf>
    <xf numFmtId="177" fontId="8" fillId="0" borderId="2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38" fontId="8" fillId="0" borderId="4" xfId="17" applyFont="1" applyBorder="1" applyAlignment="1">
      <alignment/>
    </xf>
    <xf numFmtId="38" fontId="8" fillId="0" borderId="2" xfId="17" applyFont="1" applyBorder="1" applyAlignment="1" applyProtection="1">
      <alignment/>
      <protection locked="0"/>
    </xf>
    <xf numFmtId="38" fontId="8" fillId="0" borderId="1" xfId="17" applyFont="1" applyBorder="1" applyAlignment="1" applyProtection="1">
      <alignment/>
      <protection locked="0"/>
    </xf>
    <xf numFmtId="38" fontId="8" fillId="0" borderId="1" xfId="17" applyFont="1" applyBorder="1" applyAlignment="1">
      <alignment/>
    </xf>
    <xf numFmtId="0" fontId="8" fillId="0" borderId="4" xfId="0" applyFont="1" applyBorder="1" applyAlignment="1">
      <alignment shrinkToFit="1"/>
    </xf>
    <xf numFmtId="0" fontId="8" fillId="0" borderId="0" xfId="0" applyFont="1" applyAlignment="1">
      <alignment horizontal="centerContinuous"/>
    </xf>
    <xf numFmtId="0" fontId="9" fillId="0" borderId="0" xfId="0" applyFont="1" applyFill="1" applyAlignment="1">
      <alignment horizontal="right"/>
    </xf>
    <xf numFmtId="0" fontId="8" fillId="0" borderId="3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55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8" fontId="8" fillId="0" borderId="7" xfId="17" applyFont="1" applyBorder="1" applyAlignment="1">
      <alignment/>
    </xf>
    <xf numFmtId="177" fontId="8" fillId="0" borderId="7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J20" sqref="J20"/>
    </sheetView>
  </sheetViews>
  <sheetFormatPr defaultColWidth="11.00390625" defaultRowHeight="13.5"/>
  <cols>
    <col min="1" max="1" width="32.125" style="2" customWidth="1"/>
    <col min="2" max="2" width="0.2421875" style="2" hidden="1" customWidth="1"/>
    <col min="3" max="4" width="11.25390625" style="2" customWidth="1"/>
    <col min="5" max="5" width="7.625" style="2" customWidth="1"/>
    <col min="6" max="7" width="11.25390625" style="2" customWidth="1"/>
    <col min="8" max="8" width="7.625" style="2" customWidth="1"/>
    <col min="9" max="10" width="11.25390625" style="2" customWidth="1"/>
    <col min="11" max="11" width="7.625" style="2" customWidth="1"/>
    <col min="12" max="13" width="11.25390625" style="2" customWidth="1"/>
    <col min="14" max="14" width="7.375" style="2" customWidth="1"/>
    <col min="15" max="16384" width="8.75390625" style="2" customWidth="1"/>
  </cols>
  <sheetData>
    <row r="1" spans="1:14" ht="18.75">
      <c r="A1" s="1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12</v>
      </c>
    </row>
    <row r="2" spans="1:14" ht="16.5" customHeight="1">
      <c r="A2" s="35" t="s">
        <v>13</v>
      </c>
      <c r="B2" s="4"/>
      <c r="C2" s="27" t="s">
        <v>14</v>
      </c>
      <c r="D2" s="28"/>
      <c r="E2" s="28"/>
      <c r="F2" s="27" t="s">
        <v>15</v>
      </c>
      <c r="G2" s="28"/>
      <c r="H2" s="28"/>
      <c r="I2" s="27" t="s">
        <v>16</v>
      </c>
      <c r="J2" s="27"/>
      <c r="K2" s="28"/>
      <c r="L2" s="27" t="s">
        <v>17</v>
      </c>
      <c r="M2" s="28"/>
      <c r="N2" s="29"/>
    </row>
    <row r="3" spans="1:14" ht="16.5" customHeight="1">
      <c r="A3" s="36"/>
      <c r="B3" s="4"/>
      <c r="C3" s="30">
        <v>37956</v>
      </c>
      <c r="D3" s="30">
        <v>37591</v>
      </c>
      <c r="E3" s="31" t="s">
        <v>11</v>
      </c>
      <c r="F3" s="30">
        <v>37956</v>
      </c>
      <c r="G3" s="30">
        <v>37591</v>
      </c>
      <c r="H3" s="31" t="s">
        <v>11</v>
      </c>
      <c r="I3" s="30">
        <v>37956</v>
      </c>
      <c r="J3" s="30">
        <v>37591</v>
      </c>
      <c r="K3" s="5" t="s">
        <v>11</v>
      </c>
      <c r="L3" s="30">
        <v>37956</v>
      </c>
      <c r="M3" s="30">
        <v>37591</v>
      </c>
      <c r="N3" s="31" t="s">
        <v>11</v>
      </c>
    </row>
    <row r="4" spans="1:14" ht="16.5" customHeight="1">
      <c r="A4" s="6" t="s">
        <v>21</v>
      </c>
      <c r="B4" s="7">
        <v>1</v>
      </c>
      <c r="C4" s="8">
        <v>33689215</v>
      </c>
      <c r="D4" s="8">
        <v>35488774</v>
      </c>
      <c r="E4" s="13">
        <f aca="true" t="shared" si="0" ref="E4:E17">IF(OR(C4=0,D4=0),"　　－　　",ROUND(C4/D4*100,1))</f>
        <v>94.9</v>
      </c>
      <c r="F4" s="8">
        <v>981071</v>
      </c>
      <c r="G4" s="8">
        <v>635821</v>
      </c>
      <c r="H4" s="13">
        <f aca="true" t="shared" si="1" ref="H4:H17">IF(OR(F4=0,G4=0),"　　－　　",ROUND(F4/G4*100,1))</f>
        <v>154.3</v>
      </c>
      <c r="I4" s="8">
        <v>74513413</v>
      </c>
      <c r="J4" s="8">
        <v>70519640</v>
      </c>
      <c r="K4" s="9">
        <f aca="true" t="shared" si="2" ref="K4:K17">IF(OR(I4=0,J4=0),"　　－　　",ROUND(I4/J4*100,1))</f>
        <v>105.7</v>
      </c>
      <c r="L4" s="7">
        <f aca="true" t="shared" si="3" ref="L4:M17">+C4+F4+I4</f>
        <v>109183699</v>
      </c>
      <c r="M4" s="7">
        <f t="shared" si="3"/>
        <v>106644235</v>
      </c>
      <c r="N4" s="10">
        <f aca="true" t="shared" si="4" ref="N4:N17">IF(OR(L4=0,M4=0),"　　－　　",ROUND(L4/M4*100,1))</f>
        <v>102.4</v>
      </c>
    </row>
    <row r="5" spans="1:14" ht="16.5" customHeight="1">
      <c r="A5" s="11" t="s">
        <v>22</v>
      </c>
      <c r="B5" s="12">
        <v>2</v>
      </c>
      <c r="C5" s="8">
        <v>22823542</v>
      </c>
      <c r="D5" s="8">
        <v>21450322</v>
      </c>
      <c r="E5" s="13">
        <f t="shared" si="0"/>
        <v>106.4</v>
      </c>
      <c r="F5" s="8">
        <v>458223</v>
      </c>
      <c r="G5" s="8">
        <v>254994</v>
      </c>
      <c r="H5" s="13">
        <f t="shared" si="1"/>
        <v>179.7</v>
      </c>
      <c r="I5" s="8">
        <v>31375571</v>
      </c>
      <c r="J5" s="8">
        <v>33357546</v>
      </c>
      <c r="K5" s="13">
        <f t="shared" si="2"/>
        <v>94.1</v>
      </c>
      <c r="L5" s="12">
        <f t="shared" si="3"/>
        <v>54657336</v>
      </c>
      <c r="M5" s="12">
        <f t="shared" si="3"/>
        <v>55062862</v>
      </c>
      <c r="N5" s="14">
        <f t="shared" si="4"/>
        <v>99.3</v>
      </c>
    </row>
    <row r="6" spans="1:14" ht="16.5" customHeight="1">
      <c r="A6" s="11" t="s">
        <v>23</v>
      </c>
      <c r="B6" s="12">
        <v>3</v>
      </c>
      <c r="C6" s="8">
        <v>10712091</v>
      </c>
      <c r="D6" s="8">
        <v>10581156</v>
      </c>
      <c r="E6" s="13">
        <f t="shared" si="0"/>
        <v>101.2</v>
      </c>
      <c r="F6" s="8">
        <v>270339</v>
      </c>
      <c r="G6" s="8">
        <v>327939</v>
      </c>
      <c r="H6" s="13">
        <f t="shared" si="1"/>
        <v>82.4</v>
      </c>
      <c r="I6" s="8">
        <v>24410215</v>
      </c>
      <c r="J6" s="8">
        <v>23721492</v>
      </c>
      <c r="K6" s="13">
        <f t="shared" si="2"/>
        <v>102.9</v>
      </c>
      <c r="L6" s="12">
        <f t="shared" si="3"/>
        <v>35392645</v>
      </c>
      <c r="M6" s="12">
        <f t="shared" si="3"/>
        <v>34630587</v>
      </c>
      <c r="N6" s="14">
        <f t="shared" si="4"/>
        <v>102.2</v>
      </c>
    </row>
    <row r="7" spans="1:14" ht="16.5" customHeight="1">
      <c r="A7" s="11" t="s">
        <v>24</v>
      </c>
      <c r="B7" s="12">
        <v>4</v>
      </c>
      <c r="C7" s="8">
        <v>16384713</v>
      </c>
      <c r="D7" s="8">
        <v>17283722</v>
      </c>
      <c r="E7" s="13">
        <f t="shared" si="0"/>
        <v>94.8</v>
      </c>
      <c r="F7" s="8">
        <v>17279</v>
      </c>
      <c r="G7" s="8">
        <v>50314</v>
      </c>
      <c r="H7" s="13">
        <f t="shared" si="1"/>
        <v>34.3</v>
      </c>
      <c r="I7" s="8">
        <v>7739215</v>
      </c>
      <c r="J7" s="8">
        <v>8064501</v>
      </c>
      <c r="K7" s="13">
        <f t="shared" si="2"/>
        <v>96</v>
      </c>
      <c r="L7" s="12">
        <f t="shared" si="3"/>
        <v>24141207</v>
      </c>
      <c r="M7" s="12">
        <f t="shared" si="3"/>
        <v>25398537</v>
      </c>
      <c r="N7" s="14">
        <f t="shared" si="4"/>
        <v>95</v>
      </c>
    </row>
    <row r="8" spans="1:14" ht="16.5" customHeight="1">
      <c r="A8" s="11" t="s">
        <v>25</v>
      </c>
      <c r="B8" s="12">
        <v>5</v>
      </c>
      <c r="C8" s="8">
        <v>5137549</v>
      </c>
      <c r="D8" s="8">
        <v>5250285</v>
      </c>
      <c r="E8" s="13">
        <f t="shared" si="0"/>
        <v>97.9</v>
      </c>
      <c r="F8" s="8">
        <v>1265</v>
      </c>
      <c r="G8" s="8">
        <v>872</v>
      </c>
      <c r="H8" s="13">
        <f t="shared" si="1"/>
        <v>145.1</v>
      </c>
      <c r="I8" s="8">
        <v>16469660</v>
      </c>
      <c r="J8" s="8">
        <v>15979779</v>
      </c>
      <c r="K8" s="13">
        <f t="shared" si="2"/>
        <v>103.1</v>
      </c>
      <c r="L8" s="12">
        <f t="shared" si="3"/>
        <v>21608474</v>
      </c>
      <c r="M8" s="12">
        <f t="shared" si="3"/>
        <v>21230936</v>
      </c>
      <c r="N8" s="14">
        <f t="shared" si="4"/>
        <v>101.8</v>
      </c>
    </row>
    <row r="9" spans="1:14" ht="16.5" customHeight="1">
      <c r="A9" s="11" t="s">
        <v>9</v>
      </c>
      <c r="B9" s="12">
        <v>6</v>
      </c>
      <c r="C9" s="8">
        <v>18426478</v>
      </c>
      <c r="D9" s="8">
        <v>18268606</v>
      </c>
      <c r="E9" s="13">
        <f>IF(OR(C9=0,D9=0),"　　－　　",ROUND(C9/D9*100,1))</f>
        <v>100.9</v>
      </c>
      <c r="F9" s="8">
        <v>0</v>
      </c>
      <c r="G9" s="8">
        <v>0</v>
      </c>
      <c r="H9" s="13" t="str">
        <f>IF(OR(F9=0,G9=0),"　　－　　",ROUND(F9/G9*100,1))</f>
        <v>　　－　　</v>
      </c>
      <c r="I9" s="8">
        <v>774961</v>
      </c>
      <c r="J9" s="8">
        <v>576860</v>
      </c>
      <c r="K9" s="13">
        <f>IF(OR(I9=0,J9=0),"　　－　　",ROUND(I9/J9*100,1))</f>
        <v>134.3</v>
      </c>
      <c r="L9" s="12">
        <f t="shared" si="3"/>
        <v>19201439</v>
      </c>
      <c r="M9" s="12">
        <f aca="true" t="shared" si="5" ref="L9:M12">+D9+G9+J9</f>
        <v>18845466</v>
      </c>
      <c r="N9" s="14">
        <f>IF(OR(L9=0,M9=0),"　　－　　",ROUND(L9/M9*100,1))</f>
        <v>101.9</v>
      </c>
    </row>
    <row r="10" spans="1:14" ht="16.5" customHeight="1">
      <c r="A10" s="11" t="s">
        <v>10</v>
      </c>
      <c r="B10" s="12">
        <v>7</v>
      </c>
      <c r="C10" s="8">
        <v>3970040</v>
      </c>
      <c r="D10" s="8">
        <v>3774095</v>
      </c>
      <c r="E10" s="13">
        <f>IF(OR(C10=0,D10=0),"　　－　　",ROUND(C10/D10*100,1))</f>
        <v>105.2</v>
      </c>
      <c r="F10" s="8">
        <v>51684</v>
      </c>
      <c r="G10" s="8">
        <v>40996</v>
      </c>
      <c r="H10" s="13">
        <f>IF(OR(F10=0,G10=0),"　　－　　",ROUND(F10/G10*100,1))</f>
        <v>126.1</v>
      </c>
      <c r="I10" s="8">
        <v>11266388</v>
      </c>
      <c r="J10" s="8">
        <v>10264576</v>
      </c>
      <c r="K10" s="13">
        <f>IF(OR(I10=0,J10=0),"　　－　　",ROUND(I10/J10*100,1))</f>
        <v>109.8</v>
      </c>
      <c r="L10" s="12">
        <f t="shared" si="5"/>
        <v>15288112</v>
      </c>
      <c r="M10" s="12">
        <f t="shared" si="5"/>
        <v>14079667</v>
      </c>
      <c r="N10" s="14">
        <f>IF(OR(L10=0,M10=0),"　　－　　",ROUND(L10/M10*100,1))</f>
        <v>108.6</v>
      </c>
    </row>
    <row r="11" spans="1:14" ht="16.5" customHeight="1">
      <c r="A11" s="11" t="s">
        <v>26</v>
      </c>
      <c r="B11" s="12">
        <v>8</v>
      </c>
      <c r="C11" s="8">
        <v>5119955</v>
      </c>
      <c r="D11" s="8">
        <v>5745420</v>
      </c>
      <c r="E11" s="13">
        <f aca="true" t="shared" si="6" ref="E11:E21">IF(OR(C11=0,D11=0),"　　－　　",ROUND(C11/D11*100,1))</f>
        <v>89.1</v>
      </c>
      <c r="F11" s="8">
        <v>117523</v>
      </c>
      <c r="G11" s="8">
        <v>64031</v>
      </c>
      <c r="H11" s="13">
        <f t="shared" si="1"/>
        <v>183.5</v>
      </c>
      <c r="I11" s="8">
        <v>10675622</v>
      </c>
      <c r="J11" s="8">
        <v>9401709</v>
      </c>
      <c r="K11" s="13">
        <f aca="true" t="shared" si="7" ref="K11:K21">IF(OR(I11=0,J11=0),"　　－　　",ROUND(I11/J11*100,1))</f>
        <v>113.5</v>
      </c>
      <c r="L11" s="12">
        <f t="shared" si="5"/>
        <v>15913100</v>
      </c>
      <c r="M11" s="12">
        <f t="shared" si="5"/>
        <v>15211160</v>
      </c>
      <c r="N11" s="14">
        <f aca="true" t="shared" si="8" ref="N11:N21">IF(OR(L11=0,M11=0),"　　－　　",ROUND(L11/M11*100,1))</f>
        <v>104.6</v>
      </c>
    </row>
    <row r="12" spans="1:14" ht="16.5" customHeight="1">
      <c r="A12" s="11" t="s">
        <v>27</v>
      </c>
      <c r="B12" s="12">
        <v>9</v>
      </c>
      <c r="C12" s="8">
        <v>8453191</v>
      </c>
      <c r="D12" s="8">
        <v>8280829</v>
      </c>
      <c r="E12" s="13">
        <f t="shared" si="6"/>
        <v>102.1</v>
      </c>
      <c r="F12" s="8">
        <v>75291</v>
      </c>
      <c r="G12" s="8">
        <v>31581</v>
      </c>
      <c r="H12" s="13">
        <f>IF(OR(F12=0,G12=0),"　  －  　",ROUND(F12/G12*100,1))</f>
        <v>238.4</v>
      </c>
      <c r="I12" s="8">
        <v>3020071</v>
      </c>
      <c r="J12" s="8">
        <v>3764673</v>
      </c>
      <c r="K12" s="13">
        <f t="shared" si="7"/>
        <v>80.2</v>
      </c>
      <c r="L12" s="12">
        <f t="shared" si="5"/>
        <v>11548553</v>
      </c>
      <c r="M12" s="12">
        <f t="shared" si="5"/>
        <v>12077083</v>
      </c>
      <c r="N12" s="14">
        <f t="shared" si="8"/>
        <v>95.6</v>
      </c>
    </row>
    <row r="13" spans="1:14" ht="16.5" customHeight="1">
      <c r="A13" s="11" t="s">
        <v>28</v>
      </c>
      <c r="B13" s="12">
        <v>10</v>
      </c>
      <c r="C13" s="8">
        <v>11918172</v>
      </c>
      <c r="D13" s="8">
        <v>12429636</v>
      </c>
      <c r="E13" s="13">
        <f t="shared" si="0"/>
        <v>95.9</v>
      </c>
      <c r="F13" s="8">
        <v>0</v>
      </c>
      <c r="G13" s="8">
        <v>0</v>
      </c>
      <c r="H13" s="13" t="str">
        <f t="shared" si="1"/>
        <v>　　－　　</v>
      </c>
      <c r="I13" s="8">
        <v>0</v>
      </c>
      <c r="J13" s="8">
        <v>0</v>
      </c>
      <c r="K13" s="13" t="str">
        <f t="shared" si="2"/>
        <v>　　－　　</v>
      </c>
      <c r="L13" s="12">
        <f t="shared" si="3"/>
        <v>11918172</v>
      </c>
      <c r="M13" s="12">
        <f t="shared" si="3"/>
        <v>12429636</v>
      </c>
      <c r="N13" s="14">
        <f t="shared" si="4"/>
        <v>95.9</v>
      </c>
    </row>
    <row r="14" spans="1:14" ht="16.5" customHeight="1">
      <c r="A14" s="11" t="s">
        <v>29</v>
      </c>
      <c r="B14" s="12">
        <v>11</v>
      </c>
      <c r="C14" s="8">
        <v>2595672</v>
      </c>
      <c r="D14" s="8">
        <v>2776970</v>
      </c>
      <c r="E14" s="13">
        <f t="shared" si="6"/>
        <v>93.5</v>
      </c>
      <c r="F14" s="8">
        <v>25047</v>
      </c>
      <c r="G14" s="8">
        <v>10873</v>
      </c>
      <c r="H14" s="13">
        <f>IF(OR(F14=0,G14=0),"　　－　　",ROUND(F14/G14*100,1))</f>
        <v>230.4</v>
      </c>
      <c r="I14" s="8">
        <v>6645885</v>
      </c>
      <c r="J14" s="8">
        <v>6573805</v>
      </c>
      <c r="K14" s="13">
        <f t="shared" si="7"/>
        <v>101.1</v>
      </c>
      <c r="L14" s="12">
        <f>+C14+F14+I14</f>
        <v>9266604</v>
      </c>
      <c r="M14" s="12">
        <f>+D14+G14+J14</f>
        <v>9361648</v>
      </c>
      <c r="N14" s="14">
        <f t="shared" si="8"/>
        <v>99</v>
      </c>
    </row>
    <row r="15" spans="1:14" ht="16.5" customHeight="1">
      <c r="A15" s="11" t="s">
        <v>30</v>
      </c>
      <c r="B15" s="12">
        <v>12</v>
      </c>
      <c r="C15" s="8">
        <v>831449</v>
      </c>
      <c r="D15" s="8">
        <v>1266676</v>
      </c>
      <c r="E15" s="13">
        <f>IF(OR(C15=0,D15=0),"　　－　　",ROUND(C15/D15*100,1))</f>
        <v>65.6</v>
      </c>
      <c r="F15" s="8">
        <v>49659</v>
      </c>
      <c r="G15" s="8">
        <v>43720</v>
      </c>
      <c r="H15" s="13">
        <f>IF(OR(F15=0,G15=0),"　　－　　",ROUND(F15/G15*100,1))</f>
        <v>113.6</v>
      </c>
      <c r="I15" s="8">
        <v>6810632</v>
      </c>
      <c r="J15" s="8">
        <v>6219756</v>
      </c>
      <c r="K15" s="13">
        <f>IF(OR(I15=0,J15=0),"　　－　　",ROUND(I15/J15*100,1))</f>
        <v>109.5</v>
      </c>
      <c r="L15" s="12">
        <f>+C15+F15+I15</f>
        <v>7691740</v>
      </c>
      <c r="M15" s="12">
        <f>+D15+G15+J15</f>
        <v>7530152</v>
      </c>
      <c r="N15" s="14">
        <f>IF(OR(L15=0,M15=0),"　　－　　",ROUND(L15/M15*100,1))</f>
        <v>102.1</v>
      </c>
    </row>
    <row r="16" spans="1:14" ht="16.5" customHeight="1">
      <c r="A16" s="11" t="s">
        <v>31</v>
      </c>
      <c r="B16" s="12">
        <v>13</v>
      </c>
      <c r="C16" s="8">
        <v>812778</v>
      </c>
      <c r="D16" s="8">
        <v>1135000</v>
      </c>
      <c r="E16" s="13">
        <f t="shared" si="0"/>
        <v>71.6</v>
      </c>
      <c r="F16" s="8">
        <v>6586</v>
      </c>
      <c r="G16" s="8">
        <v>6918</v>
      </c>
      <c r="H16" s="13">
        <f t="shared" si="1"/>
        <v>95.2</v>
      </c>
      <c r="I16" s="8">
        <v>4895476</v>
      </c>
      <c r="J16" s="8">
        <v>4838320</v>
      </c>
      <c r="K16" s="13">
        <f t="shared" si="2"/>
        <v>101.2</v>
      </c>
      <c r="L16" s="12">
        <f t="shared" si="3"/>
        <v>5714840</v>
      </c>
      <c r="M16" s="12">
        <f t="shared" si="3"/>
        <v>5980238</v>
      </c>
      <c r="N16" s="14">
        <f t="shared" si="4"/>
        <v>95.6</v>
      </c>
    </row>
    <row r="17" spans="1:14" ht="16.5" customHeight="1">
      <c r="A17" s="11" t="s">
        <v>32</v>
      </c>
      <c r="B17" s="12">
        <v>14</v>
      </c>
      <c r="C17" s="8">
        <v>2015142</v>
      </c>
      <c r="D17" s="15">
        <v>1949497</v>
      </c>
      <c r="E17" s="13">
        <f t="shared" si="0"/>
        <v>103.4</v>
      </c>
      <c r="F17" s="8">
        <v>59008</v>
      </c>
      <c r="G17" s="15">
        <v>74036</v>
      </c>
      <c r="H17" s="13">
        <f t="shared" si="1"/>
        <v>79.7</v>
      </c>
      <c r="I17" s="8">
        <v>3469108</v>
      </c>
      <c r="J17" s="15">
        <v>3142784</v>
      </c>
      <c r="K17" s="13">
        <f t="shared" si="2"/>
        <v>110.4</v>
      </c>
      <c r="L17" s="12">
        <f t="shared" si="3"/>
        <v>5543258</v>
      </c>
      <c r="M17" s="16">
        <f t="shared" si="3"/>
        <v>5166317</v>
      </c>
      <c r="N17" s="14">
        <f t="shared" si="4"/>
        <v>107.3</v>
      </c>
    </row>
    <row r="18" spans="1:14" ht="16.5" customHeight="1">
      <c r="A18" s="11" t="s">
        <v>33</v>
      </c>
      <c r="B18" s="12">
        <v>15</v>
      </c>
      <c r="C18" s="8">
        <v>351428</v>
      </c>
      <c r="D18" s="8">
        <v>403993</v>
      </c>
      <c r="E18" s="13">
        <f>IF(OR(C18=0,D18=0),"　　－　　",ROUND(C18/D18*100,1))</f>
        <v>87</v>
      </c>
      <c r="F18" s="8">
        <v>0</v>
      </c>
      <c r="G18" s="8">
        <v>0</v>
      </c>
      <c r="H18" s="13" t="str">
        <f aca="true" t="shared" si="9" ref="H18:H28">IF(OR(F18=0,G18=0),"　　－　　",ROUND(F18/G18*100,1))</f>
        <v>　　－　　</v>
      </c>
      <c r="I18" s="8">
        <v>6583609</v>
      </c>
      <c r="J18" s="8">
        <v>5991225</v>
      </c>
      <c r="K18" s="13">
        <f>IF(OR(I18=0,J18=0),"　　－　　",ROUND(I18/J18*100,1))</f>
        <v>109.9</v>
      </c>
      <c r="L18" s="12">
        <f aca="true" t="shared" si="10" ref="L18:L28">+C18+F18+I18</f>
        <v>6935037</v>
      </c>
      <c r="M18" s="12">
        <f aca="true" t="shared" si="11" ref="M18:M28">+D18+G18+J18</f>
        <v>6395218</v>
      </c>
      <c r="N18" s="14">
        <f>IF(OR(L18=0,M18=0),"　　－　　",ROUND(L18/M18*100,1))</f>
        <v>108.4</v>
      </c>
    </row>
    <row r="19" spans="1:14" ht="16.5" customHeight="1">
      <c r="A19" s="11" t="s">
        <v>34</v>
      </c>
      <c r="B19" s="12">
        <v>16</v>
      </c>
      <c r="C19" s="8">
        <v>2296270</v>
      </c>
      <c r="D19" s="8">
        <v>2368028</v>
      </c>
      <c r="E19" s="13">
        <f>IF(OR(C19=0,D19=0),"　　－　　",ROUND(C19/D19*100,1))</f>
        <v>97</v>
      </c>
      <c r="F19" s="8">
        <v>3671</v>
      </c>
      <c r="G19" s="8">
        <v>5253</v>
      </c>
      <c r="H19" s="13">
        <f t="shared" si="9"/>
        <v>69.9</v>
      </c>
      <c r="I19" s="8">
        <v>3511089</v>
      </c>
      <c r="J19" s="8">
        <v>3475919</v>
      </c>
      <c r="K19" s="17">
        <f>IF(OR(I19=0,J19=0),"　　－　　",ROUND(I19/J19*100,1))</f>
        <v>101</v>
      </c>
      <c r="L19" s="12">
        <f t="shared" si="10"/>
        <v>5811030</v>
      </c>
      <c r="M19" s="12">
        <f t="shared" si="11"/>
        <v>5849200</v>
      </c>
      <c r="N19" s="14">
        <f>IF(OR(L19=0,M19=0),"　　－　　",ROUND(L19/M19*100,1))</f>
        <v>99.3</v>
      </c>
    </row>
    <row r="20" spans="1:14" ht="16.5" customHeight="1">
      <c r="A20" s="18" t="s">
        <v>35</v>
      </c>
      <c r="B20" s="12">
        <v>17</v>
      </c>
      <c r="C20" s="8">
        <v>5937206</v>
      </c>
      <c r="D20" s="8">
        <v>5995738</v>
      </c>
      <c r="E20" s="13">
        <f t="shared" si="6"/>
        <v>99</v>
      </c>
      <c r="F20" s="8">
        <v>0</v>
      </c>
      <c r="G20" s="8">
        <v>0</v>
      </c>
      <c r="H20" s="13" t="str">
        <f t="shared" si="9"/>
        <v>　　－　　</v>
      </c>
      <c r="I20" s="8">
        <v>0</v>
      </c>
      <c r="J20" s="8">
        <v>0</v>
      </c>
      <c r="K20" s="13" t="str">
        <f t="shared" si="7"/>
        <v>　　－　　</v>
      </c>
      <c r="L20" s="12">
        <f t="shared" si="10"/>
        <v>5937206</v>
      </c>
      <c r="M20" s="12">
        <f t="shared" si="11"/>
        <v>5995738</v>
      </c>
      <c r="N20" s="14">
        <f t="shared" si="8"/>
        <v>99</v>
      </c>
    </row>
    <row r="21" spans="1:14" ht="16.5" customHeight="1">
      <c r="A21" s="11" t="s">
        <v>7</v>
      </c>
      <c r="B21" s="12">
        <v>18</v>
      </c>
      <c r="C21" s="8">
        <v>5513651</v>
      </c>
      <c r="D21" s="8">
        <v>6068369</v>
      </c>
      <c r="E21" s="13">
        <f t="shared" si="6"/>
        <v>90.9</v>
      </c>
      <c r="F21" s="8">
        <v>0</v>
      </c>
      <c r="G21" s="8">
        <v>0</v>
      </c>
      <c r="H21" s="13" t="str">
        <f t="shared" si="9"/>
        <v>　　－　　</v>
      </c>
      <c r="I21" s="8">
        <v>0</v>
      </c>
      <c r="J21" s="8">
        <v>0</v>
      </c>
      <c r="K21" s="13" t="str">
        <f t="shared" si="7"/>
        <v>　　－　　</v>
      </c>
      <c r="L21" s="12">
        <f t="shared" si="10"/>
        <v>5513651</v>
      </c>
      <c r="M21" s="12">
        <f t="shared" si="11"/>
        <v>6068369</v>
      </c>
      <c r="N21" s="14">
        <f t="shared" si="8"/>
        <v>90.9</v>
      </c>
    </row>
    <row r="22" spans="1:14" ht="16.5" customHeight="1">
      <c r="A22" s="18" t="s">
        <v>36</v>
      </c>
      <c r="B22" s="12">
        <v>19</v>
      </c>
      <c r="C22" s="8">
        <v>994456</v>
      </c>
      <c r="D22" s="8">
        <v>1063393</v>
      </c>
      <c r="E22" s="13">
        <f aca="true" t="shared" si="12" ref="E22:E28">IF(OR(C22=0,D22=0),"　　－　　",ROUND(C22/D22*100,1))</f>
        <v>93.5</v>
      </c>
      <c r="F22" s="8">
        <v>9881</v>
      </c>
      <c r="G22" s="8">
        <v>7228</v>
      </c>
      <c r="H22" s="13">
        <f t="shared" si="9"/>
        <v>136.7</v>
      </c>
      <c r="I22" s="8">
        <v>3592748</v>
      </c>
      <c r="J22" s="8">
        <v>3374223</v>
      </c>
      <c r="K22" s="13">
        <f aca="true" t="shared" si="13" ref="K22:K28">IF(OR(I22=0,J22=0),"　　－　　",ROUND(I22/J22*100,1))</f>
        <v>106.5</v>
      </c>
      <c r="L22" s="12">
        <f t="shared" si="10"/>
        <v>4597085</v>
      </c>
      <c r="M22" s="12">
        <f t="shared" si="11"/>
        <v>4444844</v>
      </c>
      <c r="N22" s="14">
        <f aca="true" t="shared" si="14" ref="N22:N28">IF(OR(L22=0,M22=0),"　　－　　",ROUND(L22/M22*100,1))</f>
        <v>103.4</v>
      </c>
    </row>
    <row r="23" spans="1:14" ht="16.5" customHeight="1">
      <c r="A23" s="11" t="s">
        <v>37</v>
      </c>
      <c r="B23" s="12">
        <v>20</v>
      </c>
      <c r="C23" s="8">
        <v>956570</v>
      </c>
      <c r="D23" s="8">
        <v>1136990</v>
      </c>
      <c r="E23" s="13">
        <f t="shared" si="12"/>
        <v>84.1</v>
      </c>
      <c r="F23" s="8">
        <v>3960</v>
      </c>
      <c r="G23" s="8">
        <v>258</v>
      </c>
      <c r="H23" s="13">
        <f t="shared" si="9"/>
        <v>1534.9</v>
      </c>
      <c r="I23" s="8">
        <v>2106770</v>
      </c>
      <c r="J23" s="8">
        <v>2096910</v>
      </c>
      <c r="K23" s="13">
        <f t="shared" si="13"/>
        <v>100.5</v>
      </c>
      <c r="L23" s="12">
        <f t="shared" si="10"/>
        <v>3067300</v>
      </c>
      <c r="M23" s="12">
        <f t="shared" si="11"/>
        <v>3234158</v>
      </c>
      <c r="N23" s="14">
        <f t="shared" si="14"/>
        <v>94.8</v>
      </c>
    </row>
    <row r="24" spans="1:15" ht="16.5" customHeight="1">
      <c r="A24" s="11" t="s">
        <v>38</v>
      </c>
      <c r="B24" s="4">
        <v>21</v>
      </c>
      <c r="C24" s="8">
        <v>1632051</v>
      </c>
      <c r="D24" s="8">
        <v>1525115</v>
      </c>
      <c r="E24" s="13">
        <f t="shared" si="12"/>
        <v>107</v>
      </c>
      <c r="F24" s="8">
        <v>0</v>
      </c>
      <c r="G24" s="8">
        <v>4360</v>
      </c>
      <c r="H24" s="13" t="str">
        <f t="shared" si="9"/>
        <v>　　－　　</v>
      </c>
      <c r="I24" s="8">
        <v>2408750</v>
      </c>
      <c r="J24" s="8">
        <v>2242582</v>
      </c>
      <c r="K24" s="13">
        <f t="shared" si="13"/>
        <v>107.4</v>
      </c>
      <c r="L24" s="12">
        <f t="shared" si="10"/>
        <v>4040801</v>
      </c>
      <c r="M24" s="12">
        <f t="shared" si="11"/>
        <v>3772057</v>
      </c>
      <c r="N24" s="14">
        <f t="shared" si="14"/>
        <v>107.1</v>
      </c>
      <c r="O24" s="4"/>
    </row>
    <row r="25" spans="1:15" ht="16.5" customHeight="1">
      <c r="A25" s="18" t="s">
        <v>39</v>
      </c>
      <c r="B25" s="12">
        <v>22</v>
      </c>
      <c r="C25" s="8">
        <v>742308</v>
      </c>
      <c r="D25" s="8">
        <v>875482</v>
      </c>
      <c r="E25" s="13">
        <f t="shared" si="12"/>
        <v>84.8</v>
      </c>
      <c r="F25" s="8">
        <v>0</v>
      </c>
      <c r="G25" s="8">
        <v>0</v>
      </c>
      <c r="H25" s="13" t="str">
        <f t="shared" si="9"/>
        <v>　　－　　</v>
      </c>
      <c r="I25" s="8">
        <v>3115457</v>
      </c>
      <c r="J25" s="8">
        <v>3023549</v>
      </c>
      <c r="K25" s="13">
        <f t="shared" si="13"/>
        <v>103</v>
      </c>
      <c r="L25" s="12">
        <f t="shared" si="10"/>
        <v>3857765</v>
      </c>
      <c r="M25" s="12">
        <f t="shared" si="11"/>
        <v>3899031</v>
      </c>
      <c r="N25" s="14">
        <f t="shared" si="14"/>
        <v>98.9</v>
      </c>
      <c r="O25" s="19"/>
    </row>
    <row r="26" spans="1:15" ht="16.5" customHeight="1">
      <c r="A26" s="18" t="s">
        <v>40</v>
      </c>
      <c r="B26" s="20">
        <v>23</v>
      </c>
      <c r="C26" s="21">
        <v>3213188</v>
      </c>
      <c r="D26" s="21">
        <v>3291333</v>
      </c>
      <c r="E26" s="13">
        <f t="shared" si="12"/>
        <v>97.6</v>
      </c>
      <c r="F26" s="21">
        <v>0</v>
      </c>
      <c r="G26" s="21">
        <v>0</v>
      </c>
      <c r="H26" s="13" t="str">
        <f t="shared" si="9"/>
        <v>　　－　　</v>
      </c>
      <c r="I26" s="21">
        <v>345493</v>
      </c>
      <c r="J26" s="21">
        <v>307297</v>
      </c>
      <c r="K26" s="13">
        <f t="shared" si="13"/>
        <v>112.4</v>
      </c>
      <c r="L26" s="12">
        <f t="shared" si="10"/>
        <v>3558681</v>
      </c>
      <c r="M26" s="12">
        <f t="shared" si="11"/>
        <v>3598630</v>
      </c>
      <c r="N26" s="14">
        <f t="shared" si="14"/>
        <v>98.9</v>
      </c>
      <c r="O26" s="19"/>
    </row>
    <row r="27" spans="1:14" ht="16.5" customHeight="1">
      <c r="A27" s="11" t="s">
        <v>41</v>
      </c>
      <c r="B27" s="4">
        <v>24</v>
      </c>
      <c r="C27" s="8">
        <v>0</v>
      </c>
      <c r="D27" s="8">
        <v>80460</v>
      </c>
      <c r="E27" s="13" t="str">
        <f t="shared" si="12"/>
        <v>　　－　　</v>
      </c>
      <c r="F27" s="8">
        <v>3511</v>
      </c>
      <c r="G27" s="8">
        <v>43727</v>
      </c>
      <c r="H27" s="13">
        <f t="shared" si="9"/>
        <v>8</v>
      </c>
      <c r="I27" s="8">
        <v>7924786</v>
      </c>
      <c r="J27" s="8">
        <v>7906569</v>
      </c>
      <c r="K27" s="13">
        <f t="shared" si="13"/>
        <v>100.2</v>
      </c>
      <c r="L27" s="12">
        <f t="shared" si="10"/>
        <v>7928297</v>
      </c>
      <c r="M27" s="12">
        <f t="shared" si="11"/>
        <v>8030756</v>
      </c>
      <c r="N27" s="14">
        <f t="shared" si="14"/>
        <v>98.7</v>
      </c>
    </row>
    <row r="28" spans="1:14" ht="16.5" customHeight="1">
      <c r="A28" s="11" t="s">
        <v>42</v>
      </c>
      <c r="B28" s="12">
        <v>25</v>
      </c>
      <c r="C28" s="8">
        <v>209758</v>
      </c>
      <c r="D28" s="8">
        <v>157870</v>
      </c>
      <c r="E28" s="13">
        <f t="shared" si="12"/>
        <v>132.9</v>
      </c>
      <c r="F28" s="8">
        <v>2262</v>
      </c>
      <c r="G28" s="8">
        <v>1860</v>
      </c>
      <c r="H28" s="13">
        <f t="shared" si="9"/>
        <v>121.6</v>
      </c>
      <c r="I28" s="8">
        <v>2143856</v>
      </c>
      <c r="J28" s="8">
        <v>2280130</v>
      </c>
      <c r="K28" s="13">
        <f t="shared" si="13"/>
        <v>94</v>
      </c>
      <c r="L28" s="12">
        <f t="shared" si="10"/>
        <v>2355876</v>
      </c>
      <c r="M28" s="12">
        <f t="shared" si="11"/>
        <v>2439860</v>
      </c>
      <c r="N28" s="14">
        <f t="shared" si="14"/>
        <v>96.6</v>
      </c>
    </row>
    <row r="29" spans="1:14" ht="15" customHeight="1">
      <c r="A29" s="31" t="s">
        <v>18</v>
      </c>
      <c r="B29" s="32"/>
      <c r="C29" s="32">
        <f>SUM(C4:C28)</f>
        <v>164736873</v>
      </c>
      <c r="D29" s="32">
        <f>SUM(D4:D28)</f>
        <v>168647759</v>
      </c>
      <c r="E29" s="33">
        <f>IF(OR(C29=0,D29=0),"　　－　　",ROUND(C29/D29*100,1))</f>
        <v>97.7</v>
      </c>
      <c r="F29" s="32">
        <f>SUM(F4:F28)</f>
        <v>2136260</v>
      </c>
      <c r="G29" s="32">
        <f>SUM(G4:G28)</f>
        <v>1604781</v>
      </c>
      <c r="H29" s="33">
        <f>IF(OR(F29=0,G29=0),"　　－　　",ROUND(F29/G29*100,1))</f>
        <v>133.1</v>
      </c>
      <c r="I29" s="32">
        <f>SUM(I4:I28)</f>
        <v>233798775</v>
      </c>
      <c r="J29" s="32">
        <f>SUM(J4:J28)</f>
        <v>227123845</v>
      </c>
      <c r="K29" s="33">
        <f>IF(OR(I29=0,J29=0),"　　－　　",ROUND(I29/J29*100,1))</f>
        <v>102.9</v>
      </c>
      <c r="L29" s="32">
        <f>SUM(L4:L28)</f>
        <v>400671908</v>
      </c>
      <c r="M29" s="32">
        <f>SUM(M4:M28)</f>
        <v>397376385</v>
      </c>
      <c r="N29" s="33">
        <f>IF(OR(L29=0,M29=0),"　　－　　",ROUND(L29/M29*100,1))</f>
        <v>100.8</v>
      </c>
    </row>
    <row r="30" spans="1:14" ht="16.5" customHeight="1">
      <c r="A30" s="3" t="s">
        <v>43</v>
      </c>
      <c r="B30" s="7">
        <v>26</v>
      </c>
      <c r="C30" s="22">
        <v>681451</v>
      </c>
      <c r="D30" s="22">
        <v>688403</v>
      </c>
      <c r="E30" s="9">
        <f aca="true" t="shared" si="15" ref="E30:E44">IF(OR(C30=0,D30=0),"　　－　　",ROUND(C30/D30*100,1))</f>
        <v>99</v>
      </c>
      <c r="F30" s="22">
        <v>177270</v>
      </c>
      <c r="G30" s="22">
        <v>125333</v>
      </c>
      <c r="H30" s="9">
        <f aca="true" t="shared" si="16" ref="H30:H44">IF(OR(F30=0,G30=0),"　　－　　",ROUND(F30/G30*100,1))</f>
        <v>141.4</v>
      </c>
      <c r="I30" s="22">
        <v>2040505</v>
      </c>
      <c r="J30" s="22">
        <v>2165750</v>
      </c>
      <c r="K30" s="10">
        <f aca="true" t="shared" si="17" ref="K30:K44">IF(OR(I30=0,J30=0),"　　－　　",ROUND(I30/J30*100,1))</f>
        <v>94.2</v>
      </c>
      <c r="L30" s="23">
        <f aca="true" t="shared" si="18" ref="L30:M35">+C30+F30+I30</f>
        <v>2899226</v>
      </c>
      <c r="M30" s="23">
        <f t="shared" si="18"/>
        <v>2979486</v>
      </c>
      <c r="N30" s="10">
        <f aca="true" t="shared" si="19" ref="N30:N44">IF(OR(L30=0,M30=0),"　　－　　",ROUND(L30/M30*100,1))</f>
        <v>97.3</v>
      </c>
    </row>
    <row r="31" spans="1:14" ht="16.5" customHeight="1">
      <c r="A31" s="18" t="s">
        <v>44</v>
      </c>
      <c r="B31" s="12">
        <v>27</v>
      </c>
      <c r="C31" s="8">
        <v>2189226</v>
      </c>
      <c r="D31" s="8">
        <v>2219346</v>
      </c>
      <c r="E31" s="13">
        <f t="shared" si="15"/>
        <v>98.6</v>
      </c>
      <c r="F31" s="8">
        <v>26577</v>
      </c>
      <c r="G31" s="8">
        <v>12063</v>
      </c>
      <c r="H31" s="13">
        <f t="shared" si="16"/>
        <v>220.3</v>
      </c>
      <c r="I31" s="8">
        <v>252960</v>
      </c>
      <c r="J31" s="8">
        <v>209154</v>
      </c>
      <c r="K31" s="14">
        <f t="shared" si="17"/>
        <v>120.9</v>
      </c>
      <c r="L31" s="20">
        <f t="shared" si="18"/>
        <v>2468763</v>
      </c>
      <c r="M31" s="20">
        <f t="shared" si="18"/>
        <v>2440563</v>
      </c>
      <c r="N31" s="14">
        <f t="shared" si="19"/>
        <v>101.2</v>
      </c>
    </row>
    <row r="32" spans="1:14" ht="16.5" customHeight="1">
      <c r="A32" s="18" t="s">
        <v>45</v>
      </c>
      <c r="B32" s="4">
        <v>28</v>
      </c>
      <c r="C32" s="8">
        <v>451966</v>
      </c>
      <c r="D32" s="8">
        <v>403651</v>
      </c>
      <c r="E32" s="13">
        <f t="shared" si="15"/>
        <v>112</v>
      </c>
      <c r="F32" s="8">
        <v>0</v>
      </c>
      <c r="G32" s="8">
        <v>0</v>
      </c>
      <c r="H32" s="13" t="str">
        <f t="shared" si="16"/>
        <v>　　－　　</v>
      </c>
      <c r="I32" s="8">
        <v>995209</v>
      </c>
      <c r="J32" s="8">
        <v>1863703</v>
      </c>
      <c r="K32" s="14">
        <f t="shared" si="17"/>
        <v>53.4</v>
      </c>
      <c r="L32" s="20">
        <f t="shared" si="18"/>
        <v>1447175</v>
      </c>
      <c r="M32" s="20">
        <f t="shared" si="18"/>
        <v>2267354</v>
      </c>
      <c r="N32" s="14">
        <f t="shared" si="19"/>
        <v>63.8</v>
      </c>
    </row>
    <row r="33" spans="1:14" ht="16.5" customHeight="1">
      <c r="A33" s="18" t="s">
        <v>46</v>
      </c>
      <c r="B33" s="4">
        <v>29</v>
      </c>
      <c r="C33" s="8">
        <v>393923</v>
      </c>
      <c r="D33" s="8">
        <v>492521</v>
      </c>
      <c r="E33" s="13">
        <f t="shared" si="15"/>
        <v>80</v>
      </c>
      <c r="F33" s="8">
        <v>0</v>
      </c>
      <c r="G33" s="8">
        <v>0</v>
      </c>
      <c r="H33" s="13" t="str">
        <f t="shared" si="16"/>
        <v>　　－　　</v>
      </c>
      <c r="I33" s="8">
        <v>2367152</v>
      </c>
      <c r="J33" s="8">
        <v>2046116</v>
      </c>
      <c r="K33" s="14">
        <f t="shared" si="17"/>
        <v>115.7</v>
      </c>
      <c r="L33" s="20">
        <f t="shared" si="18"/>
        <v>2761075</v>
      </c>
      <c r="M33" s="20">
        <f t="shared" si="18"/>
        <v>2538637</v>
      </c>
      <c r="N33" s="14">
        <f t="shared" si="19"/>
        <v>108.8</v>
      </c>
    </row>
    <row r="34" spans="1:14" ht="16.5" customHeight="1">
      <c r="A34" s="18" t="s">
        <v>47</v>
      </c>
      <c r="B34" s="4">
        <v>30</v>
      </c>
      <c r="C34" s="8">
        <v>204215</v>
      </c>
      <c r="D34" s="8">
        <v>196508</v>
      </c>
      <c r="E34" s="13">
        <f t="shared" si="15"/>
        <v>103.9</v>
      </c>
      <c r="F34" s="8">
        <v>883</v>
      </c>
      <c r="G34" s="8">
        <v>512</v>
      </c>
      <c r="H34" s="13">
        <f t="shared" si="16"/>
        <v>172.5</v>
      </c>
      <c r="I34" s="8">
        <v>2745437</v>
      </c>
      <c r="J34" s="8">
        <v>2745180</v>
      </c>
      <c r="K34" s="14">
        <f t="shared" si="17"/>
        <v>100</v>
      </c>
      <c r="L34" s="20">
        <f t="shared" si="18"/>
        <v>2950535</v>
      </c>
      <c r="M34" s="20">
        <f t="shared" si="18"/>
        <v>2942200</v>
      </c>
      <c r="N34" s="14">
        <f t="shared" si="19"/>
        <v>100.3</v>
      </c>
    </row>
    <row r="35" spans="1:14" ht="16.5" customHeight="1">
      <c r="A35" s="11" t="s">
        <v>48</v>
      </c>
      <c r="B35" s="4">
        <v>31</v>
      </c>
      <c r="C35" s="8">
        <v>1998837</v>
      </c>
      <c r="D35" s="8">
        <v>2108804</v>
      </c>
      <c r="E35" s="13">
        <f t="shared" si="15"/>
        <v>94.8</v>
      </c>
      <c r="F35" s="8">
        <v>0</v>
      </c>
      <c r="G35" s="8">
        <v>0</v>
      </c>
      <c r="H35" s="13" t="str">
        <f t="shared" si="16"/>
        <v>　　－　　</v>
      </c>
      <c r="I35" s="8">
        <v>226448</v>
      </c>
      <c r="J35" s="8">
        <v>170264</v>
      </c>
      <c r="K35" s="14">
        <f t="shared" si="17"/>
        <v>133</v>
      </c>
      <c r="L35" s="20">
        <f t="shared" si="18"/>
        <v>2225285</v>
      </c>
      <c r="M35" s="20">
        <f t="shared" si="18"/>
        <v>2279068</v>
      </c>
      <c r="N35" s="14">
        <f t="shared" si="19"/>
        <v>97.6</v>
      </c>
    </row>
    <row r="36" spans="1:14" ht="16.5" customHeight="1">
      <c r="A36" s="11" t="s">
        <v>49</v>
      </c>
      <c r="B36" s="4">
        <v>32</v>
      </c>
      <c r="C36" s="8">
        <v>1005819</v>
      </c>
      <c r="D36" s="8">
        <v>1024709</v>
      </c>
      <c r="E36" s="13">
        <f t="shared" si="15"/>
        <v>98.2</v>
      </c>
      <c r="F36" s="8">
        <v>0</v>
      </c>
      <c r="G36" s="8">
        <v>0</v>
      </c>
      <c r="H36" s="13" t="str">
        <f t="shared" si="16"/>
        <v>　　－　　</v>
      </c>
      <c r="I36" s="8">
        <v>1650774</v>
      </c>
      <c r="J36" s="8">
        <v>1580712</v>
      </c>
      <c r="K36" s="14">
        <f t="shared" si="17"/>
        <v>104.4</v>
      </c>
      <c r="L36" s="20">
        <f aca="true" t="shared" si="20" ref="L36:M38">+C36+F36+I36</f>
        <v>2656593</v>
      </c>
      <c r="M36" s="20">
        <f t="shared" si="20"/>
        <v>2605421</v>
      </c>
      <c r="N36" s="14">
        <f t="shared" si="19"/>
        <v>102</v>
      </c>
    </row>
    <row r="37" spans="1:14" ht="16.5" customHeight="1">
      <c r="A37" s="18" t="s">
        <v>8</v>
      </c>
      <c r="B37" s="4">
        <v>33</v>
      </c>
      <c r="C37" s="8">
        <v>864104</v>
      </c>
      <c r="D37" s="8">
        <v>824223</v>
      </c>
      <c r="E37" s="13">
        <f t="shared" si="15"/>
        <v>104.8</v>
      </c>
      <c r="F37" s="8">
        <v>0</v>
      </c>
      <c r="G37" s="8">
        <v>0</v>
      </c>
      <c r="H37" s="13" t="str">
        <f t="shared" si="16"/>
        <v>　　－　　</v>
      </c>
      <c r="I37" s="8">
        <v>4363315</v>
      </c>
      <c r="J37" s="8">
        <v>4196652</v>
      </c>
      <c r="K37" s="14">
        <f t="shared" si="17"/>
        <v>104</v>
      </c>
      <c r="L37" s="20">
        <f t="shared" si="20"/>
        <v>5227419</v>
      </c>
      <c r="M37" s="20">
        <f t="shared" si="20"/>
        <v>5020875</v>
      </c>
      <c r="N37" s="14">
        <f t="shared" si="19"/>
        <v>104.1</v>
      </c>
    </row>
    <row r="38" spans="1:14" ht="16.5" customHeight="1">
      <c r="A38" s="18" t="s">
        <v>50</v>
      </c>
      <c r="B38" s="4">
        <v>34</v>
      </c>
      <c r="C38" s="8">
        <v>1506406</v>
      </c>
      <c r="D38" s="8">
        <v>1381440</v>
      </c>
      <c r="E38" s="13">
        <f t="shared" si="15"/>
        <v>109</v>
      </c>
      <c r="F38" s="8">
        <v>0</v>
      </c>
      <c r="G38" s="8">
        <v>0</v>
      </c>
      <c r="H38" s="13" t="str">
        <f t="shared" si="16"/>
        <v>　　－　　</v>
      </c>
      <c r="I38" s="8">
        <v>166726</v>
      </c>
      <c r="J38" s="8">
        <v>132120</v>
      </c>
      <c r="K38" s="14">
        <f t="shared" si="17"/>
        <v>126.2</v>
      </c>
      <c r="L38" s="20">
        <f t="shared" si="20"/>
        <v>1673132</v>
      </c>
      <c r="M38" s="20">
        <f t="shared" si="20"/>
        <v>1513560</v>
      </c>
      <c r="N38" s="14">
        <f t="shared" si="19"/>
        <v>110.5</v>
      </c>
    </row>
    <row r="39" spans="1:14" ht="16.5" customHeight="1">
      <c r="A39" s="18" t="s">
        <v>51</v>
      </c>
      <c r="B39" s="4">
        <v>35</v>
      </c>
      <c r="C39" s="8">
        <v>2521630</v>
      </c>
      <c r="D39" s="8">
        <v>2361401</v>
      </c>
      <c r="E39" s="13">
        <f t="shared" si="15"/>
        <v>106.8</v>
      </c>
      <c r="F39" s="8">
        <v>0</v>
      </c>
      <c r="G39" s="8">
        <v>0</v>
      </c>
      <c r="H39" s="13" t="str">
        <f t="shared" si="16"/>
        <v>　　－　　</v>
      </c>
      <c r="I39" s="8">
        <v>0</v>
      </c>
      <c r="J39" s="8">
        <v>0</v>
      </c>
      <c r="K39" s="14" t="str">
        <f t="shared" si="17"/>
        <v>　　－　　</v>
      </c>
      <c r="L39" s="20">
        <f aca="true" t="shared" si="21" ref="L39:M44">+C39+F39+I39</f>
        <v>2521630</v>
      </c>
      <c r="M39" s="20">
        <f t="shared" si="21"/>
        <v>2361401</v>
      </c>
      <c r="N39" s="14">
        <f t="shared" si="19"/>
        <v>106.8</v>
      </c>
    </row>
    <row r="40" spans="1:14" ht="16.5" customHeight="1">
      <c r="A40" s="24" t="s">
        <v>52</v>
      </c>
      <c r="B40" s="4">
        <v>36</v>
      </c>
      <c r="C40" s="8">
        <v>1929148</v>
      </c>
      <c r="D40" s="8">
        <v>1996126</v>
      </c>
      <c r="E40" s="13">
        <f t="shared" si="15"/>
        <v>96.6</v>
      </c>
      <c r="F40" s="8">
        <v>7241</v>
      </c>
      <c r="G40" s="8">
        <v>14623</v>
      </c>
      <c r="H40" s="13">
        <f t="shared" si="16"/>
        <v>49.5</v>
      </c>
      <c r="I40" s="8">
        <v>704298</v>
      </c>
      <c r="J40" s="8">
        <v>739488</v>
      </c>
      <c r="K40" s="14">
        <f t="shared" si="17"/>
        <v>95.2</v>
      </c>
      <c r="L40" s="20">
        <f t="shared" si="21"/>
        <v>2640687</v>
      </c>
      <c r="M40" s="20">
        <f t="shared" si="21"/>
        <v>2750237</v>
      </c>
      <c r="N40" s="14">
        <f t="shared" si="19"/>
        <v>96</v>
      </c>
    </row>
    <row r="41" spans="1:14" ht="16.5" customHeight="1">
      <c r="A41" s="18" t="s">
        <v>53</v>
      </c>
      <c r="B41" s="4">
        <v>37</v>
      </c>
      <c r="C41" s="8">
        <v>449717</v>
      </c>
      <c r="D41" s="8">
        <v>440172</v>
      </c>
      <c r="E41" s="13">
        <f t="shared" si="15"/>
        <v>102.2</v>
      </c>
      <c r="F41" s="8">
        <v>752</v>
      </c>
      <c r="G41" s="8">
        <v>982</v>
      </c>
      <c r="H41" s="13">
        <f t="shared" si="16"/>
        <v>76.6</v>
      </c>
      <c r="I41" s="8">
        <v>1777839</v>
      </c>
      <c r="J41" s="8">
        <v>1849481</v>
      </c>
      <c r="K41" s="14">
        <f t="shared" si="17"/>
        <v>96.1</v>
      </c>
      <c r="L41" s="20">
        <f t="shared" si="21"/>
        <v>2228308</v>
      </c>
      <c r="M41" s="20">
        <f t="shared" si="21"/>
        <v>2290635</v>
      </c>
      <c r="N41" s="14">
        <f t="shared" si="19"/>
        <v>97.3</v>
      </c>
    </row>
    <row r="42" spans="1:14" ht="16.5" customHeight="1">
      <c r="A42" s="18" t="s">
        <v>54</v>
      </c>
      <c r="B42" s="4">
        <v>38</v>
      </c>
      <c r="C42" s="8">
        <v>2701548</v>
      </c>
      <c r="D42" s="8">
        <v>2263236</v>
      </c>
      <c r="E42" s="13">
        <f t="shared" si="15"/>
        <v>119.4</v>
      </c>
      <c r="F42" s="8">
        <v>0</v>
      </c>
      <c r="G42" s="8">
        <v>0</v>
      </c>
      <c r="H42" s="13" t="str">
        <f t="shared" si="16"/>
        <v>　　－　　</v>
      </c>
      <c r="I42" s="8">
        <v>0</v>
      </c>
      <c r="J42" s="8">
        <v>0</v>
      </c>
      <c r="K42" s="14" t="str">
        <f t="shared" si="17"/>
        <v>　　－　　</v>
      </c>
      <c r="L42" s="20">
        <f t="shared" si="21"/>
        <v>2701548</v>
      </c>
      <c r="M42" s="20">
        <f t="shared" si="21"/>
        <v>2263236</v>
      </c>
      <c r="N42" s="14">
        <f t="shared" si="19"/>
        <v>119.4</v>
      </c>
    </row>
    <row r="43" spans="1:14" ht="16.5" customHeight="1">
      <c r="A43" s="18" t="s">
        <v>55</v>
      </c>
      <c r="B43" s="4">
        <v>39</v>
      </c>
      <c r="C43" s="8">
        <v>1346255</v>
      </c>
      <c r="D43" s="8">
        <v>1944761</v>
      </c>
      <c r="E43" s="13">
        <f t="shared" si="15"/>
        <v>69.2</v>
      </c>
      <c r="F43" s="8">
        <v>0</v>
      </c>
      <c r="G43" s="8">
        <v>0</v>
      </c>
      <c r="H43" s="13" t="str">
        <f t="shared" si="16"/>
        <v>　　－　　</v>
      </c>
      <c r="I43" s="8">
        <v>120675</v>
      </c>
      <c r="J43" s="8">
        <v>127321</v>
      </c>
      <c r="K43" s="14">
        <f t="shared" si="17"/>
        <v>94.8</v>
      </c>
      <c r="L43" s="20">
        <f t="shared" si="21"/>
        <v>1466930</v>
      </c>
      <c r="M43" s="20">
        <f t="shared" si="21"/>
        <v>2072082</v>
      </c>
      <c r="N43" s="14">
        <f t="shared" si="19"/>
        <v>70.8</v>
      </c>
    </row>
    <row r="44" spans="1:14" ht="16.5" customHeight="1">
      <c r="A44" s="18" t="s">
        <v>56</v>
      </c>
      <c r="B44" s="4">
        <v>40</v>
      </c>
      <c r="C44" s="8">
        <v>1706759</v>
      </c>
      <c r="D44" s="8">
        <v>1493159</v>
      </c>
      <c r="E44" s="13">
        <f t="shared" si="15"/>
        <v>114.3</v>
      </c>
      <c r="F44" s="8">
        <v>0</v>
      </c>
      <c r="G44" s="8">
        <v>0</v>
      </c>
      <c r="H44" s="13" t="str">
        <f t="shared" si="16"/>
        <v>　　－　　</v>
      </c>
      <c r="I44" s="8">
        <v>63914</v>
      </c>
      <c r="J44" s="8">
        <v>37772</v>
      </c>
      <c r="K44" s="14">
        <f t="shared" si="17"/>
        <v>169.2</v>
      </c>
      <c r="L44" s="20">
        <f t="shared" si="21"/>
        <v>1770673</v>
      </c>
      <c r="M44" s="20">
        <f t="shared" si="21"/>
        <v>1530931</v>
      </c>
      <c r="N44" s="14">
        <f t="shared" si="19"/>
        <v>115.7</v>
      </c>
    </row>
    <row r="45" spans="1:14" ht="18" customHeight="1">
      <c r="A45" s="18" t="s">
        <v>57</v>
      </c>
      <c r="B45" s="4">
        <v>42</v>
      </c>
      <c r="C45" s="8">
        <v>579792</v>
      </c>
      <c r="D45" s="8">
        <v>586289</v>
      </c>
      <c r="E45" s="13">
        <f>IF(OR(C45=0,D45=0),"　　－　　",ROUND(C45/D45*100,1))</f>
        <v>98.9</v>
      </c>
      <c r="F45" s="8">
        <v>91816</v>
      </c>
      <c r="G45" s="8">
        <v>61349</v>
      </c>
      <c r="H45" s="13">
        <f>IF(OR(F45=0,G45=0),"　　－　　",ROUND(F45/G45*100,1))</f>
        <v>149.7</v>
      </c>
      <c r="I45" s="8">
        <v>598752</v>
      </c>
      <c r="J45" s="8">
        <v>592580</v>
      </c>
      <c r="K45" s="14">
        <f>IF(OR(I45=0,J45=0),"　　－　　",ROUND(I45/J45*100,1))</f>
        <v>101</v>
      </c>
      <c r="L45" s="20">
        <f aca="true" t="shared" si="22" ref="L45:M48">+C45+F45+I45</f>
        <v>1270360</v>
      </c>
      <c r="M45" s="20">
        <f t="shared" si="22"/>
        <v>1240218</v>
      </c>
      <c r="N45" s="14">
        <f>IF(OR(L45=0,M45=0),"　　－　　",ROUND(L45/M45*100,1))</f>
        <v>102.4</v>
      </c>
    </row>
    <row r="46" spans="1:14" ht="16.5" customHeight="1">
      <c r="A46" s="18" t="s">
        <v>58</v>
      </c>
      <c r="B46" s="4">
        <v>41</v>
      </c>
      <c r="C46" s="8">
        <v>178792</v>
      </c>
      <c r="D46" s="8">
        <v>312354</v>
      </c>
      <c r="E46" s="13">
        <f>IF(OR(C46=0,D46=0),"　　－　　",ROUND(C46/D46*100,1))</f>
        <v>57.2</v>
      </c>
      <c r="F46" s="8">
        <v>8014</v>
      </c>
      <c r="G46" s="8">
        <v>6546</v>
      </c>
      <c r="H46" s="13">
        <f>IF(OR(F46=0,G46=0),"　　－　　",ROUND(F46/G46*100,1))</f>
        <v>122.4</v>
      </c>
      <c r="I46" s="8">
        <v>1706942</v>
      </c>
      <c r="J46" s="8">
        <v>1629353</v>
      </c>
      <c r="K46" s="14">
        <f>IF(OR(I46=0,J46=0),"　　－　　",ROUND(I46/J46*100,1))</f>
        <v>104.8</v>
      </c>
      <c r="L46" s="20">
        <f>+C46+F46+I46</f>
        <v>1893748</v>
      </c>
      <c r="M46" s="20">
        <f>+D46+G46+J46</f>
        <v>1948253</v>
      </c>
      <c r="N46" s="14">
        <f>IF(OR(L46=0,M46=0),"　　－　　",ROUND(L46/M46*100,1))</f>
        <v>97.2</v>
      </c>
    </row>
    <row r="47" spans="1:14" ht="16.5" customHeight="1">
      <c r="A47" s="18" t="s">
        <v>59</v>
      </c>
      <c r="B47" s="4">
        <v>43</v>
      </c>
      <c r="C47" s="8">
        <v>0</v>
      </c>
      <c r="D47" s="8">
        <v>0</v>
      </c>
      <c r="E47" s="13" t="str">
        <f>IF(OR(C47=0,D47=0),"　　－　　",ROUND(C47/D47*100,1))</f>
        <v>　　－　　</v>
      </c>
      <c r="F47" s="8">
        <v>0</v>
      </c>
      <c r="G47" s="8">
        <v>0</v>
      </c>
      <c r="H47" s="13" t="str">
        <f>IF(OR(F47=0,G47=0),"　　－　　",ROUND(F47/G47*100,1))</f>
        <v>　　－　　</v>
      </c>
      <c r="I47" s="8">
        <v>1878373</v>
      </c>
      <c r="J47" s="8">
        <v>1723627</v>
      </c>
      <c r="K47" s="14">
        <f>IF(OR(I47=0,J47=0),"　　－　　",ROUND(I47/J47*100,1))</f>
        <v>109</v>
      </c>
      <c r="L47" s="20">
        <f t="shared" si="22"/>
        <v>1878373</v>
      </c>
      <c r="M47" s="20">
        <f t="shared" si="22"/>
        <v>1723627</v>
      </c>
      <c r="N47" s="14">
        <f>IF(OR(L47=0,M47=0),"　　－　　",ROUND(L47/M47*100,1))</f>
        <v>109</v>
      </c>
    </row>
    <row r="48" spans="1:14" ht="16.5" customHeight="1">
      <c r="A48" s="18" t="s">
        <v>60</v>
      </c>
      <c r="B48" s="4">
        <v>44</v>
      </c>
      <c r="C48" s="8">
        <v>311007</v>
      </c>
      <c r="D48" s="8">
        <v>572798</v>
      </c>
      <c r="E48" s="13">
        <f>IF(OR(C48=0,D48=0),"　　－　　",ROUND(C48/D48*100,1))</f>
        <v>54.3</v>
      </c>
      <c r="F48" s="8">
        <v>0</v>
      </c>
      <c r="G48" s="8">
        <v>0</v>
      </c>
      <c r="H48" s="13" t="str">
        <f>IF(OR(F48=0,G48=0),"　　－　　",ROUND(F48/G48*100,1))</f>
        <v>　　－　　</v>
      </c>
      <c r="I48" s="8">
        <v>1619169</v>
      </c>
      <c r="J48" s="8">
        <v>1590984</v>
      </c>
      <c r="K48" s="14">
        <f>IF(OR(I48=0,J48=0),"　　－　　",ROUND(I48/J48*100,1))</f>
        <v>101.8</v>
      </c>
      <c r="L48" s="20">
        <f t="shared" si="22"/>
        <v>1930176</v>
      </c>
      <c r="M48" s="20">
        <f t="shared" si="22"/>
        <v>2163782</v>
      </c>
      <c r="N48" s="14">
        <f>IF(OR(L48=0,M48=0),"　　－　　",ROUND(L48/M48*100,1))</f>
        <v>89.2</v>
      </c>
    </row>
    <row r="49" spans="1:14" ht="16.5" customHeight="1">
      <c r="A49" s="18" t="s">
        <v>0</v>
      </c>
      <c r="B49" s="4">
        <v>45</v>
      </c>
      <c r="C49" s="8">
        <v>826396</v>
      </c>
      <c r="D49" s="8">
        <v>835417</v>
      </c>
      <c r="E49" s="13">
        <f aca="true" t="shared" si="23" ref="E49:E54">IF(OR(C49=0,D49=0),"　　－　　",ROUND(C49/D49*100,1))</f>
        <v>98.9</v>
      </c>
      <c r="F49" s="8">
        <v>0</v>
      </c>
      <c r="G49" s="8">
        <v>0</v>
      </c>
      <c r="H49" s="13" t="str">
        <f aca="true" t="shared" si="24" ref="H49:H54">IF(OR(F49=0,G49=0),"　　－　　",ROUND(F49/G49*100,1))</f>
        <v>　　－　　</v>
      </c>
      <c r="I49" s="8">
        <v>295456</v>
      </c>
      <c r="J49" s="8">
        <v>269431</v>
      </c>
      <c r="K49" s="14">
        <f aca="true" t="shared" si="25" ref="K49:K54">IF(OR(I49=0,J49=0),"　　－　　",ROUND(I49/J49*100,1))</f>
        <v>109.7</v>
      </c>
      <c r="L49" s="20">
        <f aca="true" t="shared" si="26" ref="L49:M54">+C49+F49+I49</f>
        <v>1121852</v>
      </c>
      <c r="M49" s="20">
        <f t="shared" si="26"/>
        <v>1104848</v>
      </c>
      <c r="N49" s="14">
        <f aca="true" t="shared" si="27" ref="N49:N54">IF(OR(L49=0,M49=0),"　　－　　",ROUND(L49/M49*100,1))</f>
        <v>101.5</v>
      </c>
    </row>
    <row r="50" spans="1:14" ht="16.5" customHeight="1">
      <c r="A50" s="18" t="s">
        <v>1</v>
      </c>
      <c r="B50" s="4">
        <v>46</v>
      </c>
      <c r="C50" s="8">
        <v>424817</v>
      </c>
      <c r="D50" s="8">
        <v>343271</v>
      </c>
      <c r="E50" s="13">
        <f t="shared" si="23"/>
        <v>123.8</v>
      </c>
      <c r="F50" s="8">
        <v>0</v>
      </c>
      <c r="G50" s="8">
        <v>0</v>
      </c>
      <c r="H50" s="13" t="str">
        <f t="shared" si="24"/>
        <v>　　－　　</v>
      </c>
      <c r="I50" s="8">
        <v>947778</v>
      </c>
      <c r="J50" s="8">
        <v>959158</v>
      </c>
      <c r="K50" s="14">
        <f t="shared" si="25"/>
        <v>98.8</v>
      </c>
      <c r="L50" s="20">
        <f t="shared" si="26"/>
        <v>1372595</v>
      </c>
      <c r="M50" s="20">
        <f t="shared" si="26"/>
        <v>1302429</v>
      </c>
      <c r="N50" s="14">
        <f t="shared" si="27"/>
        <v>105.4</v>
      </c>
    </row>
    <row r="51" spans="1:14" ht="16.5" customHeight="1">
      <c r="A51" s="18" t="s">
        <v>2</v>
      </c>
      <c r="B51" s="4">
        <v>47</v>
      </c>
      <c r="C51" s="8">
        <v>1503104</v>
      </c>
      <c r="D51" s="8">
        <v>1616746</v>
      </c>
      <c r="E51" s="13">
        <f>IF(OR(C51=0,D51=0),"　　－　　",ROUND(C51/D51*100,1))</f>
        <v>93</v>
      </c>
      <c r="F51" s="8">
        <v>0</v>
      </c>
      <c r="G51" s="8">
        <v>0</v>
      </c>
      <c r="H51" s="13" t="str">
        <f>IF(OR(F51=0,G51=0),"　　－　　",ROUND(F51/G51*100,1))</f>
        <v>　　－　　</v>
      </c>
      <c r="I51" s="8">
        <v>259</v>
      </c>
      <c r="J51" s="8">
        <v>43</v>
      </c>
      <c r="K51" s="14">
        <f>IF(OR(I51=0,J51=0),"　　－　　",ROUND(I51/J51*100,1))</f>
        <v>602.3</v>
      </c>
      <c r="L51" s="20">
        <f>+C51+F51+I51</f>
        <v>1503363</v>
      </c>
      <c r="M51" s="20">
        <f>+D51+G51+J51</f>
        <v>1616789</v>
      </c>
      <c r="N51" s="14">
        <f>IF(OR(L51=0,M51=0),"　　－　　",ROUND(L51/M51*100,1))</f>
        <v>93</v>
      </c>
    </row>
    <row r="52" spans="1:14" ht="16.5" customHeight="1">
      <c r="A52" s="18" t="s">
        <v>3</v>
      </c>
      <c r="B52" s="18">
        <v>48</v>
      </c>
      <c r="C52" s="21">
        <v>575730</v>
      </c>
      <c r="D52" s="21">
        <v>692358</v>
      </c>
      <c r="E52" s="13">
        <f t="shared" si="23"/>
        <v>83.2</v>
      </c>
      <c r="F52" s="21">
        <v>0</v>
      </c>
      <c r="G52" s="21">
        <v>0</v>
      </c>
      <c r="H52" s="13" t="str">
        <f t="shared" si="24"/>
        <v>　　－　　</v>
      </c>
      <c r="I52" s="21">
        <v>508242</v>
      </c>
      <c r="J52" s="21">
        <v>534121</v>
      </c>
      <c r="K52" s="14">
        <f t="shared" si="25"/>
        <v>95.2</v>
      </c>
      <c r="L52" s="20">
        <f t="shared" si="26"/>
        <v>1083972</v>
      </c>
      <c r="M52" s="20">
        <f t="shared" si="26"/>
        <v>1226479</v>
      </c>
      <c r="N52" s="14">
        <f t="shared" si="27"/>
        <v>88.4</v>
      </c>
    </row>
    <row r="53" spans="1:14" ht="16.5" customHeight="1">
      <c r="A53" s="18" t="s">
        <v>4</v>
      </c>
      <c r="B53" s="4">
        <v>49</v>
      </c>
      <c r="C53" s="8">
        <v>836650</v>
      </c>
      <c r="D53" s="8">
        <v>771833</v>
      </c>
      <c r="E53" s="13">
        <f t="shared" si="23"/>
        <v>108.4</v>
      </c>
      <c r="F53" s="8">
        <v>27694</v>
      </c>
      <c r="G53" s="8">
        <v>18803</v>
      </c>
      <c r="H53" s="13">
        <f t="shared" si="24"/>
        <v>147.3</v>
      </c>
      <c r="I53" s="8">
        <v>289004</v>
      </c>
      <c r="J53" s="8">
        <v>311464</v>
      </c>
      <c r="K53" s="14">
        <f t="shared" si="25"/>
        <v>92.8</v>
      </c>
      <c r="L53" s="20">
        <f t="shared" si="26"/>
        <v>1153348</v>
      </c>
      <c r="M53" s="20">
        <f t="shared" si="26"/>
        <v>1102100</v>
      </c>
      <c r="N53" s="14">
        <f t="shared" si="27"/>
        <v>104.7</v>
      </c>
    </row>
    <row r="54" spans="1:14" ht="16.5" customHeight="1">
      <c r="A54" s="18" t="s">
        <v>5</v>
      </c>
      <c r="B54" s="4">
        <v>50</v>
      </c>
      <c r="C54" s="8">
        <v>118514</v>
      </c>
      <c r="D54" s="8">
        <v>114250</v>
      </c>
      <c r="E54" s="13">
        <f t="shared" si="23"/>
        <v>103.7</v>
      </c>
      <c r="F54" s="8">
        <v>0</v>
      </c>
      <c r="G54" s="8">
        <v>0</v>
      </c>
      <c r="H54" s="13" t="str">
        <f t="shared" si="24"/>
        <v>　　－　　</v>
      </c>
      <c r="I54" s="8">
        <v>550769</v>
      </c>
      <c r="J54" s="8">
        <v>546720</v>
      </c>
      <c r="K54" s="14">
        <f t="shared" si="25"/>
        <v>100.7</v>
      </c>
      <c r="L54" s="20">
        <f t="shared" si="26"/>
        <v>669283</v>
      </c>
      <c r="M54" s="20">
        <f t="shared" si="26"/>
        <v>660970</v>
      </c>
      <c r="N54" s="14">
        <f t="shared" si="27"/>
        <v>101.3</v>
      </c>
    </row>
    <row r="55" spans="1:14" ht="15" customHeight="1">
      <c r="A55" s="31" t="s">
        <v>18</v>
      </c>
      <c r="B55" s="34"/>
      <c r="C55" s="32">
        <f>SUM(C30:C54)</f>
        <v>25305806</v>
      </c>
      <c r="D55" s="32">
        <f>SUM(D30:D54)</f>
        <v>25683776</v>
      </c>
      <c r="E55" s="33">
        <f>IF(OR(C55=0,D55=0),"　　－　　",ROUND(C55/D55*100,1))</f>
        <v>98.5</v>
      </c>
      <c r="F55" s="32">
        <f>SUM(F30:F54)</f>
        <v>340247</v>
      </c>
      <c r="G55" s="32">
        <f>SUM(G30:G54)</f>
        <v>240211</v>
      </c>
      <c r="H55" s="33">
        <f>IF(OR(F55=0,G55=0),"　　－　　",ROUND(F55/G55*100,1))</f>
        <v>141.6</v>
      </c>
      <c r="I55" s="32">
        <f>SUM(I30:I54)</f>
        <v>25869996</v>
      </c>
      <c r="J55" s="32">
        <f>SUM(J30:J54)</f>
        <v>26021194</v>
      </c>
      <c r="K55" s="33">
        <f>IF(OR(I55=0,J55=0),"　　－　　",ROUND(I55/J55*100,1))</f>
        <v>99.4</v>
      </c>
      <c r="L55" s="32">
        <f>SUM(L30:L54)</f>
        <v>51516049</v>
      </c>
      <c r="M55" s="32">
        <f>SUM(M30:M54)</f>
        <v>51945181</v>
      </c>
      <c r="N55" s="33">
        <f>IF(OR(L55=0,M55=0),"　　－　　",ROUND(L55/M55*100,1))</f>
        <v>99.2</v>
      </c>
    </row>
    <row r="56" spans="1:16" ht="15.75" customHeight="1">
      <c r="A56" s="31" t="s">
        <v>19</v>
      </c>
      <c r="B56" s="34"/>
      <c r="C56" s="32">
        <f>C29+C55</f>
        <v>190042679</v>
      </c>
      <c r="D56" s="32">
        <f>D29+D55</f>
        <v>194331535</v>
      </c>
      <c r="E56" s="33">
        <f>IF(OR(C56=0,D56=0),"　　－　　",ROUND(C56/D56*100,1))</f>
        <v>97.8</v>
      </c>
      <c r="F56" s="32">
        <f>F29+F55</f>
        <v>2476507</v>
      </c>
      <c r="G56" s="32">
        <f>G29+G55</f>
        <v>1844992</v>
      </c>
      <c r="H56" s="33">
        <f>IF(OR(F56=0,G56=0),"　　－　　",ROUND(F56/G56*100,1))</f>
        <v>134.2</v>
      </c>
      <c r="I56" s="32">
        <f>I29+I55</f>
        <v>259668771</v>
      </c>
      <c r="J56" s="32">
        <f>J29+J55</f>
        <v>253145039</v>
      </c>
      <c r="K56" s="33">
        <f>IF(OR(I56=0,J56=0),"　　－　　",ROUND(I56/J56*100,1))</f>
        <v>102.6</v>
      </c>
      <c r="L56" s="32">
        <f>L29+L55</f>
        <v>452187957</v>
      </c>
      <c r="M56" s="32">
        <f>M29+M55</f>
        <v>449321566</v>
      </c>
      <c r="N56" s="33">
        <f>IF(OR(L56=0,M56=0),"　　－　　",ROUND(L56/M56*100,1))</f>
        <v>100.6</v>
      </c>
      <c r="O56" s="4"/>
      <c r="P56" s="19"/>
    </row>
    <row r="57" ht="15" customHeight="1">
      <c r="A57" s="37" t="s">
        <v>6</v>
      </c>
    </row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2003-08-05T06:17:06Z</cp:lastPrinted>
  <dcterms:created xsi:type="dcterms:W3CDTF">1996-06-11T08:18:54Z</dcterms:created>
  <dcterms:modified xsi:type="dcterms:W3CDTF">2004-02-13T01:40:20Z</dcterms:modified>
  <cp:category/>
  <cp:version/>
  <cp:contentType/>
  <cp:contentStatus/>
</cp:coreProperties>
</file>