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260" windowWidth="16380" windowHeight="13740" tabRatio="130" activeTab="0"/>
  </bookViews>
  <sheets>
    <sheet name="Sheet1" sheetId="1" r:id="rId1"/>
    <sheet name="Sheet2" sheetId="2" r:id="rId2"/>
    <sheet name="2001" sheetId="3" r:id="rId3"/>
    <sheet name="Sheet2 (3)" sheetId="4" r:id="rId4"/>
  </sheets>
  <definedNames>
    <definedName name="_xlnm.Print_Area" localSheetId="2">'2001'!#REF!</definedName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<sst xmlns="http://schemas.openxmlformats.org/spreadsheetml/2006/main" count="90" uniqueCount="24">
  <si>
    <t>出国日本人数</t>
  </si>
  <si>
    <t>月</t>
  </si>
  <si>
    <t>1999年</t>
  </si>
  <si>
    <t>2000年</t>
  </si>
  <si>
    <t>前年比</t>
  </si>
  <si>
    <t>※国際観光振興会(JNTO)調べ</t>
  </si>
  <si>
    <t>※中国国家観光局(CNTA)調べ</t>
  </si>
  <si>
    <t>シンガポール日本人訪問者数</t>
  </si>
  <si>
    <t>台湾日本人訪問者数</t>
  </si>
  <si>
    <t>※シンガポール政府観光局調べ</t>
  </si>
  <si>
    <t>※台湾観光協会調べ</t>
  </si>
  <si>
    <t>2001年</t>
  </si>
  <si>
    <t>暦年</t>
  </si>
  <si>
    <t>※香港政府観光局(HKTＢ)調べ</t>
  </si>
  <si>
    <t>香港日本人訪問者数</t>
  </si>
  <si>
    <t>中国日本人訪問者数</t>
  </si>
  <si>
    <t>2002年</t>
  </si>
  <si>
    <t>前年比</t>
  </si>
  <si>
    <t>※カナダ統計局調べ</t>
  </si>
  <si>
    <t>カナダ日本人訪問者数</t>
  </si>
  <si>
    <t>2003年</t>
  </si>
  <si>
    <t>4〜8</t>
  </si>
  <si>
    <t>4〜9</t>
  </si>
  <si>
    <t>00年比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</si>
</sst>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###\ ###\ ##0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Osaka"/>
      <family val="3"/>
    </font>
    <font>
      <b/>
      <sz val="9"/>
      <name val="Osak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>
      <alignment/>
    </xf>
    <xf numFmtId="18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/>
    </xf>
    <xf numFmtId="38" fontId="8" fillId="0" borderId="0" xfId="17" applyFont="1" applyFill="1" applyBorder="1" applyAlignment="1">
      <alignment/>
    </xf>
    <xf numFmtId="176" fontId="8" fillId="0" borderId="0" xfId="15" applyNumberFormat="1" applyFont="1" applyFill="1" applyBorder="1" applyAlignment="1">
      <alignment/>
    </xf>
    <xf numFmtId="182" fontId="8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182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38" fontId="4" fillId="0" borderId="1" xfId="17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84" fontId="4" fillId="0" borderId="1" xfId="15" applyNumberFormat="1" applyFont="1" applyFill="1" applyBorder="1" applyAlignment="1">
      <alignment/>
    </xf>
    <xf numFmtId="38" fontId="4" fillId="0" borderId="2" xfId="17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184" fontId="4" fillId="0" borderId="2" xfId="15" applyNumberFormat="1" applyFont="1" applyFill="1" applyBorder="1" applyAlignment="1">
      <alignment/>
    </xf>
    <xf numFmtId="38" fontId="4" fillId="0" borderId="3" xfId="17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38" fontId="4" fillId="0" borderId="3" xfId="17" applyFont="1" applyBorder="1" applyAlignment="1">
      <alignment/>
    </xf>
    <xf numFmtId="184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38" fontId="4" fillId="0" borderId="4" xfId="17" applyFont="1" applyFill="1" applyBorder="1" applyAlignment="1">
      <alignment/>
    </xf>
    <xf numFmtId="176" fontId="4" fillId="0" borderId="4" xfId="15" applyNumberFormat="1" applyFont="1" applyFill="1" applyBorder="1" applyAlignment="1">
      <alignment/>
    </xf>
    <xf numFmtId="184" fontId="4" fillId="0" borderId="4" xfId="15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38" fontId="4" fillId="0" borderId="6" xfId="17" applyFont="1" applyFill="1" applyBorder="1" applyAlignment="1">
      <alignment/>
    </xf>
    <xf numFmtId="176" fontId="4" fillId="0" borderId="6" xfId="15" applyNumberFormat="1" applyFont="1" applyFill="1" applyBorder="1" applyAlignment="1">
      <alignment/>
    </xf>
    <xf numFmtId="182" fontId="4" fillId="0" borderId="4" xfId="15" applyNumberFormat="1" applyFont="1" applyBorder="1" applyAlignment="1">
      <alignment/>
    </xf>
    <xf numFmtId="176" fontId="4" fillId="0" borderId="4" xfId="15" applyNumberFormat="1" applyFont="1" applyBorder="1" applyAlignment="1">
      <alignment/>
    </xf>
    <xf numFmtId="178" fontId="4" fillId="0" borderId="2" xfId="17" applyNumberFormat="1" applyFont="1" applyFill="1" applyBorder="1" applyAlignment="1">
      <alignment/>
    </xf>
    <xf numFmtId="182" fontId="4" fillId="0" borderId="1" xfId="15" applyNumberFormat="1" applyFont="1" applyFill="1" applyBorder="1" applyAlignment="1">
      <alignment/>
    </xf>
    <xf numFmtId="177" fontId="4" fillId="0" borderId="1" xfId="0" applyNumberFormat="1" applyFont="1" applyBorder="1" applyAlignment="1">
      <alignment/>
    </xf>
    <xf numFmtId="182" fontId="4" fillId="0" borderId="1" xfId="15" applyNumberFormat="1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77" fontId="4" fillId="0" borderId="3" xfId="0" applyNumberFormat="1" applyFont="1" applyBorder="1" applyAlignment="1">
      <alignment/>
    </xf>
    <xf numFmtId="182" fontId="4" fillId="0" borderId="3" xfId="15" applyNumberFormat="1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77" fontId="4" fillId="0" borderId="2" xfId="0" applyNumberFormat="1" applyFont="1" applyBorder="1" applyAlignment="1">
      <alignment/>
    </xf>
    <xf numFmtId="182" fontId="4" fillId="0" borderId="2" xfId="15" applyNumberFormat="1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82" fontId="4" fillId="0" borderId="5" xfId="15" applyNumberFormat="1" applyFont="1" applyFill="1" applyBorder="1" applyAlignment="1">
      <alignment/>
    </xf>
    <xf numFmtId="177" fontId="4" fillId="0" borderId="6" xfId="0" applyNumberFormat="1" applyFont="1" applyBorder="1" applyAlignment="1">
      <alignment/>
    </xf>
    <xf numFmtId="182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182" fontId="4" fillId="0" borderId="4" xfId="15" applyNumberFormat="1" applyFont="1" applyFill="1" applyBorder="1" applyAlignment="1">
      <alignment/>
    </xf>
    <xf numFmtId="38" fontId="4" fillId="0" borderId="4" xfId="0" applyNumberFormat="1" applyFont="1" applyBorder="1" applyAlignment="1">
      <alignment/>
    </xf>
    <xf numFmtId="38" fontId="4" fillId="0" borderId="4" xfId="17" applyNumberFormat="1" applyFont="1" applyFill="1" applyBorder="1" applyAlignment="1">
      <alignment/>
    </xf>
    <xf numFmtId="182" fontId="4" fillId="0" borderId="4" xfId="15" applyNumberFormat="1" applyFont="1" applyBorder="1" applyAlignment="1">
      <alignment/>
    </xf>
    <xf numFmtId="176" fontId="4" fillId="0" borderId="4" xfId="15" applyNumberFormat="1" applyFont="1" applyBorder="1" applyAlignment="1">
      <alignment/>
    </xf>
    <xf numFmtId="176" fontId="4" fillId="0" borderId="7" xfId="15" applyNumberFormat="1" applyFont="1" applyFill="1" applyBorder="1" applyAlignment="1">
      <alignment/>
    </xf>
    <xf numFmtId="38" fontId="4" fillId="0" borderId="8" xfId="17" applyFont="1" applyFill="1" applyBorder="1" applyAlignment="1">
      <alignment/>
    </xf>
    <xf numFmtId="38" fontId="4" fillId="0" borderId="9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82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56" fontId="4" fillId="0" borderId="4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workbookViewId="0" topLeftCell="A1">
      <selection activeCell="AE13" sqref="AE13"/>
    </sheetView>
  </sheetViews>
  <sheetFormatPr defaultColWidth="11.19921875" defaultRowHeight="13.5" customHeight="1"/>
  <cols>
    <col min="1" max="1" width="4.3984375" style="0" customWidth="1"/>
    <col min="2" max="2" width="9.09765625" style="0" hidden="1" customWidth="1"/>
    <col min="3" max="3" width="11.69921875" style="0" hidden="1" customWidth="1"/>
    <col min="4" max="4" width="6.59765625" style="0" hidden="1" customWidth="1"/>
    <col min="5" max="6" width="5.3984375" style="0" hidden="1" customWidth="1"/>
    <col min="7" max="7" width="9.09765625" style="0" customWidth="1"/>
    <col min="8" max="8" width="6.59765625" style="0" hidden="1" customWidth="1"/>
    <col min="9" max="9" width="9.09765625" style="0" customWidth="1"/>
    <col min="10" max="11" width="6.09765625" style="0" customWidth="1"/>
    <col min="12" max="12" width="0.203125" style="0" customWidth="1"/>
    <col min="13" max="13" width="4.3984375" style="0" customWidth="1"/>
    <col min="14" max="14" width="0.1015625" style="0" hidden="1" customWidth="1"/>
    <col min="15" max="15" width="7.19921875" style="0" hidden="1" customWidth="1"/>
    <col min="16" max="16" width="4.5" style="0" hidden="1" customWidth="1"/>
    <col min="17" max="17" width="6.5" style="0" hidden="1" customWidth="1"/>
    <col min="18" max="18" width="3.69921875" style="0" hidden="1" customWidth="1"/>
    <col min="19" max="19" width="8.8984375" style="0" customWidth="1"/>
    <col min="20" max="20" width="6.09765625" style="0" hidden="1" customWidth="1"/>
    <col min="21" max="21" width="8.8984375" style="0" customWidth="1"/>
    <col min="22" max="23" width="6.09765625" style="0" customWidth="1"/>
    <col min="24" max="24" width="0.203125" style="0" customWidth="1"/>
    <col min="25" max="25" width="4.3984375" style="0" customWidth="1"/>
    <col min="26" max="26" width="11.69921875" style="0" hidden="1" customWidth="1"/>
    <col min="27" max="30" width="8.8984375" style="0" hidden="1" customWidth="1"/>
    <col min="31" max="31" width="8.8984375" style="0" customWidth="1"/>
    <col min="32" max="32" width="6.09765625" style="0" hidden="1" customWidth="1"/>
    <col min="33" max="33" width="8.8984375" style="0" customWidth="1"/>
    <col min="34" max="35" width="6.09765625" style="0" customWidth="1"/>
    <col min="36" max="36" width="0.203125" style="0" customWidth="1"/>
    <col min="37" max="37" width="4.19921875" style="0" customWidth="1"/>
    <col min="38" max="38" width="12.69921875" style="0" hidden="1" customWidth="1"/>
    <col min="39" max="39" width="10.19921875" style="0" hidden="1" customWidth="1"/>
    <col min="40" max="40" width="4.69921875" style="0" hidden="1" customWidth="1"/>
    <col min="41" max="41" width="8.8984375" style="0" hidden="1" customWidth="1"/>
    <col min="42" max="42" width="5.59765625" style="0" hidden="1" customWidth="1"/>
    <col min="43" max="43" width="8.8984375" style="0" customWidth="1"/>
    <col min="44" max="44" width="5.8984375" style="0" hidden="1" customWidth="1"/>
    <col min="45" max="45" width="8.8984375" style="0" customWidth="1"/>
    <col min="46" max="47" width="6.09765625" style="0" customWidth="1"/>
    <col min="48" max="48" width="0.203125" style="0" customWidth="1"/>
    <col min="49" max="49" width="4.3984375" style="0" customWidth="1"/>
    <col min="50" max="50" width="9.19921875" style="0" hidden="1" customWidth="1"/>
    <col min="51" max="52" width="8.69921875" style="0" hidden="1" customWidth="1"/>
    <col min="53" max="53" width="8.59765625" style="0" hidden="1" customWidth="1"/>
    <col min="54" max="54" width="6" style="0" hidden="1" customWidth="1"/>
    <col min="55" max="55" width="8.69921875" style="0" customWidth="1"/>
    <col min="56" max="56" width="4.3984375" style="0" hidden="1" customWidth="1"/>
    <col min="57" max="57" width="8.8984375" style="0" customWidth="1"/>
    <col min="58" max="59" width="6.09765625" style="0" customWidth="1"/>
    <col min="60" max="60" width="0.203125" style="0" customWidth="1"/>
    <col min="61" max="61" width="4.3984375" style="0" customWidth="1"/>
    <col min="62" max="62" width="10.3984375" style="0" hidden="1" customWidth="1"/>
    <col min="63" max="63" width="0.1015625" style="0" customWidth="1"/>
    <col min="64" max="64" width="5.19921875" style="0" hidden="1" customWidth="1"/>
    <col min="65" max="65" width="6.5" style="0" hidden="1" customWidth="1"/>
    <col min="66" max="66" width="5.5" style="0" hidden="1" customWidth="1"/>
    <col min="67" max="67" width="8.69921875" style="0" customWidth="1"/>
    <col min="68" max="68" width="10.59765625" style="0" hidden="1" customWidth="1"/>
    <col min="69" max="69" width="8.69921875" style="0" customWidth="1"/>
    <col min="70" max="71" width="6.09765625" style="0" customWidth="1"/>
  </cols>
  <sheetData>
    <row r="1" spans="1:23" s="4" customFormat="1" ht="13.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M1" s="66" t="s">
        <v>15</v>
      </c>
      <c r="N1" s="67"/>
      <c r="O1" s="67"/>
      <c r="P1" s="67"/>
      <c r="Q1" s="67"/>
      <c r="R1" s="67"/>
      <c r="S1" s="68"/>
      <c r="T1" s="67"/>
      <c r="U1" s="67"/>
      <c r="V1" s="67"/>
      <c r="W1" s="67"/>
    </row>
    <row r="2" spans="1:23" s="1" customFormat="1" ht="13.5" customHeight="1">
      <c r="A2" s="12" t="s">
        <v>1</v>
      </c>
      <c r="B2" s="17" t="s">
        <v>2</v>
      </c>
      <c r="C2" s="12" t="s">
        <v>3</v>
      </c>
      <c r="D2" s="16" t="s">
        <v>4</v>
      </c>
      <c r="E2" s="12" t="s">
        <v>11</v>
      </c>
      <c r="F2" s="16" t="s">
        <v>4</v>
      </c>
      <c r="G2" s="16" t="s">
        <v>16</v>
      </c>
      <c r="H2" s="16" t="s">
        <v>17</v>
      </c>
      <c r="I2" s="16" t="s">
        <v>20</v>
      </c>
      <c r="J2" s="16" t="s">
        <v>17</v>
      </c>
      <c r="K2" s="16" t="s">
        <v>23</v>
      </c>
      <c r="M2" s="12" t="s">
        <v>1</v>
      </c>
      <c r="N2" s="17" t="s">
        <v>2</v>
      </c>
      <c r="O2" s="12" t="s">
        <v>3</v>
      </c>
      <c r="P2" s="16" t="s">
        <v>4</v>
      </c>
      <c r="Q2" s="12" t="s">
        <v>11</v>
      </c>
      <c r="R2" s="16" t="s">
        <v>4</v>
      </c>
      <c r="S2" s="18" t="s">
        <v>16</v>
      </c>
      <c r="T2" s="16" t="s">
        <v>17</v>
      </c>
      <c r="U2" s="16" t="s">
        <v>20</v>
      </c>
      <c r="V2" s="16" t="s">
        <v>17</v>
      </c>
      <c r="W2" s="16" t="s">
        <v>23</v>
      </c>
    </row>
    <row r="3" spans="1:23" s="1" customFormat="1" ht="13.5" customHeight="1">
      <c r="A3" s="12">
        <v>1</v>
      </c>
      <c r="B3" s="20">
        <v>1245306</v>
      </c>
      <c r="C3" s="20">
        <v>1228599</v>
      </c>
      <c r="D3" s="21">
        <f aca="true" t="shared" si="0" ref="D3:D16">SUM(C3/B3)</f>
        <v>0.9865840203130797</v>
      </c>
      <c r="E3" s="20">
        <v>1361711</v>
      </c>
      <c r="F3" s="21">
        <f aca="true" t="shared" si="1" ref="F3:F14">SUM(E3/C3)</f>
        <v>1.1083445452910186</v>
      </c>
      <c r="G3" s="22">
        <v>1125330</v>
      </c>
      <c r="H3" s="21">
        <f aca="true" t="shared" si="2" ref="H3:H14">G3/E3</f>
        <v>0.8264088341799398</v>
      </c>
      <c r="I3" s="22">
        <v>1262094</v>
      </c>
      <c r="J3" s="21">
        <f>I3/G3</f>
        <v>1.1215323505105168</v>
      </c>
      <c r="K3" s="21"/>
      <c r="M3" s="12">
        <v>1</v>
      </c>
      <c r="N3" s="42">
        <v>116000</v>
      </c>
      <c r="O3" s="20">
        <v>136200</v>
      </c>
      <c r="P3" s="21">
        <f aca="true" t="shared" si="3" ref="P3:P16">SUM(O3/N3)</f>
        <v>1.1741379310344828</v>
      </c>
      <c r="Q3" s="20">
        <v>154100</v>
      </c>
      <c r="R3" s="21">
        <f aca="true" t="shared" si="4" ref="R3:R14">SUM(Q3/O3)</f>
        <v>1.131424375917768</v>
      </c>
      <c r="S3" s="41">
        <v>183500</v>
      </c>
      <c r="T3" s="21">
        <v>1.188</v>
      </c>
      <c r="U3" s="22">
        <v>224600</v>
      </c>
      <c r="V3" s="21">
        <f aca="true" t="shared" si="5" ref="V3:V9">U3/S3</f>
        <v>1.2239782016348775</v>
      </c>
      <c r="W3" s="21"/>
    </row>
    <row r="4" spans="1:23" s="1" customFormat="1" ht="13.5" customHeight="1">
      <c r="A4" s="12">
        <v>2</v>
      </c>
      <c r="B4" s="20">
        <v>1258616</v>
      </c>
      <c r="C4" s="20">
        <v>1414251</v>
      </c>
      <c r="D4" s="21">
        <f t="shared" si="0"/>
        <v>1.1236556662238522</v>
      </c>
      <c r="E4" s="20">
        <v>1501532</v>
      </c>
      <c r="F4" s="21">
        <f t="shared" si="1"/>
        <v>1.0617153532152355</v>
      </c>
      <c r="G4" s="22">
        <v>1193791</v>
      </c>
      <c r="H4" s="21">
        <f t="shared" si="2"/>
        <v>0.7950486569716796</v>
      </c>
      <c r="I4" s="22">
        <v>1318859</v>
      </c>
      <c r="J4" s="21">
        <f aca="true" t="shared" si="6" ref="J4:J10">I4/G4</f>
        <v>1.1047654070101047</v>
      </c>
      <c r="K4" s="21"/>
      <c r="M4" s="12">
        <v>2</v>
      </c>
      <c r="N4" s="42">
        <v>119100</v>
      </c>
      <c r="O4" s="20">
        <v>157100</v>
      </c>
      <c r="P4" s="21">
        <f t="shared" si="3"/>
        <v>1.3190596137699413</v>
      </c>
      <c r="Q4" s="20">
        <v>192900</v>
      </c>
      <c r="R4" s="21">
        <f t="shared" si="4"/>
        <v>1.2278803309993636</v>
      </c>
      <c r="S4" s="41">
        <v>190200</v>
      </c>
      <c r="T4" s="21">
        <f aca="true" t="shared" si="7" ref="T4:T14">S4/Q4</f>
        <v>0.9860031104199067</v>
      </c>
      <c r="U4" s="22">
        <v>262600</v>
      </c>
      <c r="V4" s="21">
        <f t="shared" si="5"/>
        <v>1.3806519453207151</v>
      </c>
      <c r="W4" s="21"/>
    </row>
    <row r="5" spans="1:23" s="1" customFormat="1" ht="13.5" customHeight="1">
      <c r="A5" s="12">
        <v>3</v>
      </c>
      <c r="B5" s="20">
        <v>1471483</v>
      </c>
      <c r="C5" s="20">
        <v>1573517</v>
      </c>
      <c r="D5" s="21">
        <f t="shared" si="0"/>
        <v>1.0693409302044263</v>
      </c>
      <c r="E5" s="20">
        <v>1612008</v>
      </c>
      <c r="F5" s="21">
        <f t="shared" si="1"/>
        <v>1.024461763044187</v>
      </c>
      <c r="G5" s="22">
        <v>1434275</v>
      </c>
      <c r="H5" s="21">
        <f t="shared" si="2"/>
        <v>0.8897443437005276</v>
      </c>
      <c r="I5" s="22">
        <v>1256784</v>
      </c>
      <c r="J5" s="21">
        <f t="shared" si="6"/>
        <v>0.8762503703961932</v>
      </c>
      <c r="K5" s="21"/>
      <c r="M5" s="12">
        <v>3</v>
      </c>
      <c r="N5" s="42">
        <v>168200</v>
      </c>
      <c r="O5" s="20">
        <v>188100</v>
      </c>
      <c r="P5" s="21">
        <f t="shared" si="3"/>
        <v>1.1183115338882283</v>
      </c>
      <c r="Q5" s="20">
        <v>213400</v>
      </c>
      <c r="R5" s="21">
        <f t="shared" si="4"/>
        <v>1.1345029239766082</v>
      </c>
      <c r="S5" s="41">
        <v>239200</v>
      </c>
      <c r="T5" s="21">
        <f t="shared" si="7"/>
        <v>1.120899718837863</v>
      </c>
      <c r="U5" s="22">
        <v>269000</v>
      </c>
      <c r="V5" s="21">
        <f t="shared" si="5"/>
        <v>1.124581939799331</v>
      </c>
      <c r="W5" s="21"/>
    </row>
    <row r="6" spans="1:23" s="1" customFormat="1" ht="13.5" customHeight="1">
      <c r="A6" s="12">
        <v>4</v>
      </c>
      <c r="B6" s="20">
        <v>1184801</v>
      </c>
      <c r="C6" s="20">
        <v>1305417</v>
      </c>
      <c r="D6" s="21">
        <f t="shared" si="0"/>
        <v>1.101802749997679</v>
      </c>
      <c r="E6" s="20">
        <v>1370049</v>
      </c>
      <c r="F6" s="21">
        <f t="shared" si="1"/>
        <v>1.0495106161479435</v>
      </c>
      <c r="G6" s="22">
        <v>1240563</v>
      </c>
      <c r="H6" s="21">
        <f t="shared" si="2"/>
        <v>0.9054880518871953</v>
      </c>
      <c r="I6" s="22">
        <v>719127</v>
      </c>
      <c r="J6" s="21">
        <f t="shared" si="6"/>
        <v>0.5796779365497762</v>
      </c>
      <c r="K6" s="21">
        <f>I6/C6</f>
        <v>0.5508791443653637</v>
      </c>
      <c r="M6" s="12">
        <v>4</v>
      </c>
      <c r="N6" s="42">
        <v>131400</v>
      </c>
      <c r="O6" s="20">
        <v>158700</v>
      </c>
      <c r="P6" s="21">
        <f t="shared" si="3"/>
        <v>1.2077625570776256</v>
      </c>
      <c r="Q6" s="20">
        <v>190000</v>
      </c>
      <c r="R6" s="21">
        <f t="shared" si="4"/>
        <v>1.1972274732199117</v>
      </c>
      <c r="S6" s="41">
        <v>216400</v>
      </c>
      <c r="T6" s="21">
        <f t="shared" si="7"/>
        <v>1.1389473684210527</v>
      </c>
      <c r="U6" s="25">
        <v>97800</v>
      </c>
      <c r="V6" s="24">
        <f t="shared" si="5"/>
        <v>0.4519408502772643</v>
      </c>
      <c r="W6" s="21">
        <f aca="true" t="shared" si="8" ref="W6:W15">U6/O6</f>
        <v>0.6162570888468809</v>
      </c>
    </row>
    <row r="7" spans="1:23" s="1" customFormat="1" ht="13.5" customHeight="1">
      <c r="A7" s="12">
        <v>5</v>
      </c>
      <c r="B7" s="20">
        <v>1235395</v>
      </c>
      <c r="C7" s="20">
        <v>1369655</v>
      </c>
      <c r="D7" s="21">
        <f t="shared" si="0"/>
        <v>1.1086777913137094</v>
      </c>
      <c r="E7" s="20">
        <v>1366727</v>
      </c>
      <c r="F7" s="21">
        <f t="shared" si="1"/>
        <v>0.9978622353804425</v>
      </c>
      <c r="G7" s="22">
        <v>1279403</v>
      </c>
      <c r="H7" s="21">
        <f t="shared" si="2"/>
        <v>0.9361072108767882</v>
      </c>
      <c r="I7" s="22">
        <v>567832</v>
      </c>
      <c r="J7" s="21">
        <f t="shared" si="6"/>
        <v>0.4438257531051592</v>
      </c>
      <c r="K7" s="21">
        <f aca="true" t="shared" si="9" ref="K7:K15">I7/C7</f>
        <v>0.414580314020684</v>
      </c>
      <c r="M7" s="12">
        <v>5</v>
      </c>
      <c r="N7" s="42">
        <v>154600</v>
      </c>
      <c r="O7" s="20">
        <v>190300</v>
      </c>
      <c r="P7" s="21">
        <f t="shared" si="3"/>
        <v>1.2309184993531694</v>
      </c>
      <c r="Q7" s="20">
        <v>207200</v>
      </c>
      <c r="R7" s="21">
        <f t="shared" si="4"/>
        <v>1.0888071466106148</v>
      </c>
      <c r="S7" s="41">
        <v>249100</v>
      </c>
      <c r="T7" s="21">
        <f t="shared" si="7"/>
        <v>1.2022200772200773</v>
      </c>
      <c r="U7" s="22">
        <v>54400</v>
      </c>
      <c r="V7" s="21">
        <f t="shared" si="5"/>
        <v>0.2183861902850261</v>
      </c>
      <c r="W7" s="21">
        <f t="shared" si="8"/>
        <v>0.2858644245927483</v>
      </c>
    </row>
    <row r="8" spans="1:23" s="1" customFormat="1" ht="13.5" customHeight="1" thickBot="1">
      <c r="A8" s="14">
        <v>6</v>
      </c>
      <c r="B8" s="26">
        <v>1280099</v>
      </c>
      <c r="C8" s="26">
        <v>1421924</v>
      </c>
      <c r="D8" s="27">
        <f t="shared" si="0"/>
        <v>1.1107922121648404</v>
      </c>
      <c r="E8" s="26">
        <v>1460542</v>
      </c>
      <c r="F8" s="27">
        <f t="shared" si="1"/>
        <v>1.027158976147811</v>
      </c>
      <c r="G8" s="28">
        <v>1244200</v>
      </c>
      <c r="H8" s="27">
        <f t="shared" si="2"/>
        <v>0.851875536615859</v>
      </c>
      <c r="I8" s="28">
        <v>662259</v>
      </c>
      <c r="J8" s="27">
        <f t="shared" si="6"/>
        <v>0.5322769651181483</v>
      </c>
      <c r="K8" s="31">
        <f t="shared" si="9"/>
        <v>0.46574852101800096</v>
      </c>
      <c r="M8" s="14">
        <v>6</v>
      </c>
      <c r="N8" s="46">
        <v>139600</v>
      </c>
      <c r="O8" s="26">
        <v>173700</v>
      </c>
      <c r="P8" s="27">
        <f t="shared" si="3"/>
        <v>1.244269340974212</v>
      </c>
      <c r="Q8" s="26">
        <v>205800</v>
      </c>
      <c r="R8" s="27">
        <f t="shared" si="4"/>
        <v>1.1848013816925733</v>
      </c>
      <c r="S8" s="45">
        <v>229900</v>
      </c>
      <c r="T8" s="27">
        <f t="shared" si="7"/>
        <v>1.1171039844509232</v>
      </c>
      <c r="U8" s="28">
        <v>75400</v>
      </c>
      <c r="V8" s="27">
        <f t="shared" si="5"/>
        <v>0.3279686820356677</v>
      </c>
      <c r="W8" s="31">
        <f t="shared" si="8"/>
        <v>0.4340817501439263</v>
      </c>
    </row>
    <row r="9" spans="1:23" s="1" customFormat="1" ht="13.5" customHeight="1">
      <c r="A9" s="13">
        <v>7</v>
      </c>
      <c r="B9" s="23">
        <v>1473633</v>
      </c>
      <c r="C9" s="23">
        <v>1583129</v>
      </c>
      <c r="D9" s="24">
        <f t="shared" si="0"/>
        <v>1.074303439187369</v>
      </c>
      <c r="E9" s="23">
        <v>1596737</v>
      </c>
      <c r="F9" s="24">
        <f t="shared" si="1"/>
        <v>1.0085956356051844</v>
      </c>
      <c r="G9" s="25">
        <v>1420406</v>
      </c>
      <c r="H9" s="24">
        <f t="shared" si="2"/>
        <v>0.8895679125616804</v>
      </c>
      <c r="I9" s="25">
        <v>968000</v>
      </c>
      <c r="J9" s="24">
        <f t="shared" si="6"/>
        <v>0.6814952907830578</v>
      </c>
      <c r="K9" s="63">
        <f t="shared" si="9"/>
        <v>0.6114473299396322</v>
      </c>
      <c r="M9" s="13">
        <v>7</v>
      </c>
      <c r="N9" s="50">
        <v>161300</v>
      </c>
      <c r="O9" s="23">
        <v>182700</v>
      </c>
      <c r="P9" s="24">
        <f t="shared" si="3"/>
        <v>1.1326720396776193</v>
      </c>
      <c r="Q9" s="23">
        <v>203000</v>
      </c>
      <c r="R9" s="24">
        <f t="shared" si="4"/>
        <v>1.1111111111111112</v>
      </c>
      <c r="S9" s="49">
        <v>238600</v>
      </c>
      <c r="T9" s="24">
        <f t="shared" si="7"/>
        <v>1.175369458128079</v>
      </c>
      <c r="U9" s="25">
        <v>150100</v>
      </c>
      <c r="V9" s="24">
        <f t="shared" si="5"/>
        <v>0.6290863369656329</v>
      </c>
      <c r="W9" s="63">
        <f t="shared" si="8"/>
        <v>0.8215654077723044</v>
      </c>
    </row>
    <row r="10" spans="1:23" s="1" customFormat="1" ht="13.5" customHeight="1">
      <c r="A10" s="12">
        <v>8</v>
      </c>
      <c r="B10" s="20">
        <v>1686134</v>
      </c>
      <c r="C10" s="20">
        <v>1759090</v>
      </c>
      <c r="D10" s="21">
        <f t="shared" si="0"/>
        <v>1.0432682099999169</v>
      </c>
      <c r="E10" s="20">
        <v>1791166</v>
      </c>
      <c r="F10" s="21">
        <f t="shared" si="1"/>
        <v>1.0182344280281281</v>
      </c>
      <c r="G10" s="22">
        <v>1668593</v>
      </c>
      <c r="H10" s="21">
        <f t="shared" si="2"/>
        <v>0.9315680400364902</v>
      </c>
      <c r="I10" s="22">
        <v>1285000</v>
      </c>
      <c r="J10" s="21">
        <f t="shared" si="6"/>
        <v>0.7701099069695246</v>
      </c>
      <c r="K10" s="21">
        <f t="shared" si="9"/>
        <v>0.7304913335872525</v>
      </c>
      <c r="M10" s="12">
        <v>8</v>
      </c>
      <c r="N10" s="42">
        <v>172900</v>
      </c>
      <c r="O10" s="20">
        <v>203900</v>
      </c>
      <c r="P10" s="21">
        <f t="shared" si="3"/>
        <v>1.1792943898207056</v>
      </c>
      <c r="Q10" s="20">
        <v>224700</v>
      </c>
      <c r="R10" s="21">
        <f t="shared" si="4"/>
        <v>1.1020107896027465</v>
      </c>
      <c r="S10" s="41">
        <v>263600</v>
      </c>
      <c r="T10" s="21">
        <f t="shared" si="7"/>
        <v>1.17311971517579</v>
      </c>
      <c r="U10" s="22">
        <v>191100</v>
      </c>
      <c r="V10" s="21">
        <f>U10/S10</f>
        <v>0.7249620637329287</v>
      </c>
      <c r="W10" s="21">
        <f t="shared" si="8"/>
        <v>0.9372241294752329</v>
      </c>
    </row>
    <row r="11" spans="1:23" s="1" customFormat="1" ht="13.5" customHeight="1" thickBot="1">
      <c r="A11" s="12">
        <v>9</v>
      </c>
      <c r="B11" s="20">
        <v>1572340</v>
      </c>
      <c r="C11" s="20">
        <v>1677031</v>
      </c>
      <c r="D11" s="21">
        <f t="shared" si="0"/>
        <v>1.0665829273566785</v>
      </c>
      <c r="E11" s="20">
        <v>1331411</v>
      </c>
      <c r="F11" s="21">
        <f t="shared" si="1"/>
        <v>0.7939095937999954</v>
      </c>
      <c r="G11" s="22">
        <v>1643681</v>
      </c>
      <c r="H11" s="21">
        <f t="shared" si="2"/>
        <v>1.2345406489806678</v>
      </c>
      <c r="I11" s="22"/>
      <c r="J11" s="21"/>
      <c r="K11" s="27"/>
      <c r="M11" s="12">
        <v>9</v>
      </c>
      <c r="N11" s="42">
        <v>168200</v>
      </c>
      <c r="O11" s="20">
        <v>196300</v>
      </c>
      <c r="P11" s="21">
        <f t="shared" si="3"/>
        <v>1.1670630202140309</v>
      </c>
      <c r="Q11" s="20">
        <v>209800</v>
      </c>
      <c r="R11" s="21">
        <f t="shared" si="4"/>
        <v>1.0687722873153336</v>
      </c>
      <c r="S11" s="41">
        <v>334400</v>
      </c>
      <c r="T11" s="21">
        <f t="shared" si="7"/>
        <v>1.5938989513822688</v>
      </c>
      <c r="U11" s="22">
        <v>260000</v>
      </c>
      <c r="V11" s="21">
        <v>0.778</v>
      </c>
      <c r="W11" s="21">
        <f t="shared" si="8"/>
        <v>1.3245033112582782</v>
      </c>
    </row>
    <row r="12" spans="1:24" s="1" customFormat="1" ht="13.5" customHeight="1">
      <c r="A12" s="12">
        <v>10</v>
      </c>
      <c r="B12" s="20">
        <v>1384130</v>
      </c>
      <c r="C12" s="20">
        <v>1522313</v>
      </c>
      <c r="D12" s="21">
        <f t="shared" si="0"/>
        <v>1.0998338306372957</v>
      </c>
      <c r="E12" s="20">
        <v>925142</v>
      </c>
      <c r="F12" s="21">
        <f t="shared" si="1"/>
        <v>0.6077212767676555</v>
      </c>
      <c r="G12" s="22">
        <v>1483874</v>
      </c>
      <c r="H12" s="21">
        <f t="shared" si="2"/>
        <v>1.60394188135443</v>
      </c>
      <c r="I12" s="22"/>
      <c r="J12" s="21"/>
      <c r="K12" s="24">
        <f t="shared" si="9"/>
        <v>0</v>
      </c>
      <c r="M12" s="12">
        <v>10</v>
      </c>
      <c r="N12" s="42">
        <v>185600</v>
      </c>
      <c r="O12" s="20">
        <v>215700</v>
      </c>
      <c r="P12" s="21">
        <f t="shared" si="3"/>
        <v>1.162176724137931</v>
      </c>
      <c r="Q12" s="20">
        <v>197400</v>
      </c>
      <c r="R12" s="21">
        <f t="shared" si="4"/>
        <v>0.9151599443671766</v>
      </c>
      <c r="S12" s="41">
        <v>288500</v>
      </c>
      <c r="T12" s="21">
        <f t="shared" si="7"/>
        <v>1.461499493414387</v>
      </c>
      <c r="U12" s="22"/>
      <c r="V12" s="21"/>
      <c r="W12" s="24">
        <f t="shared" si="8"/>
        <v>0</v>
      </c>
      <c r="X12" s="53"/>
    </row>
    <row r="13" spans="1:23" s="1" customFormat="1" ht="13.5" customHeight="1">
      <c r="A13" s="12">
        <v>11</v>
      </c>
      <c r="B13" s="20">
        <v>1358036</v>
      </c>
      <c r="C13" s="20">
        <v>1531695</v>
      </c>
      <c r="D13" s="21">
        <f t="shared" si="0"/>
        <v>1.1278751078763745</v>
      </c>
      <c r="E13" s="20">
        <v>860698</v>
      </c>
      <c r="F13" s="21">
        <f t="shared" si="1"/>
        <v>0.5619251874557272</v>
      </c>
      <c r="G13" s="22">
        <v>1396561</v>
      </c>
      <c r="H13" s="21">
        <f t="shared" si="2"/>
        <v>1.622591199235969</v>
      </c>
      <c r="I13" s="22"/>
      <c r="J13" s="21"/>
      <c r="K13" s="21">
        <f t="shared" si="9"/>
        <v>0</v>
      </c>
      <c r="M13" s="12">
        <v>11</v>
      </c>
      <c r="N13" s="42">
        <v>191200</v>
      </c>
      <c r="O13" s="20">
        <v>226000</v>
      </c>
      <c r="P13" s="21">
        <f t="shared" si="3"/>
        <v>1.1820083682008369</v>
      </c>
      <c r="Q13" s="20">
        <v>195700</v>
      </c>
      <c r="R13" s="21">
        <f t="shared" si="4"/>
        <v>0.8659292035398231</v>
      </c>
      <c r="S13" s="41">
        <v>298300</v>
      </c>
      <c r="T13" s="21">
        <f t="shared" si="7"/>
        <v>1.5242718446601942</v>
      </c>
      <c r="U13" s="22"/>
      <c r="V13" s="21"/>
      <c r="W13" s="21">
        <f t="shared" si="8"/>
        <v>0</v>
      </c>
    </row>
    <row r="14" spans="1:23" s="1" customFormat="1" ht="13.5" customHeight="1" thickBot="1">
      <c r="A14" s="14">
        <v>12</v>
      </c>
      <c r="B14" s="26">
        <v>1207599</v>
      </c>
      <c r="C14" s="26">
        <v>1431969</v>
      </c>
      <c r="D14" s="27">
        <f t="shared" si="0"/>
        <v>1.1857984314329508</v>
      </c>
      <c r="E14" s="26">
        <v>1037934</v>
      </c>
      <c r="F14" s="27">
        <f t="shared" si="1"/>
        <v>0.7248299369609258</v>
      </c>
      <c r="G14" s="30">
        <v>1392127</v>
      </c>
      <c r="H14" s="31">
        <f t="shared" si="2"/>
        <v>1.3412480947728853</v>
      </c>
      <c r="I14" s="30"/>
      <c r="J14" s="31"/>
      <c r="K14" s="21">
        <f t="shared" si="9"/>
        <v>0</v>
      </c>
      <c r="M14" s="35">
        <v>12</v>
      </c>
      <c r="N14" s="55">
        <v>147100</v>
      </c>
      <c r="O14" s="36">
        <v>172900</v>
      </c>
      <c r="P14" s="21">
        <f t="shared" si="3"/>
        <v>1.1753908905506458</v>
      </c>
      <c r="Q14" s="36">
        <v>190500</v>
      </c>
      <c r="R14" s="37">
        <f t="shared" si="4"/>
        <v>1.101792943898207</v>
      </c>
      <c r="S14" s="54">
        <v>255100</v>
      </c>
      <c r="T14" s="31">
        <f t="shared" si="7"/>
        <v>1.3391076115485565</v>
      </c>
      <c r="U14" s="30"/>
      <c r="V14" s="31"/>
      <c r="W14" s="31">
        <f t="shared" si="8"/>
        <v>0</v>
      </c>
    </row>
    <row r="15" spans="1:23" s="1" customFormat="1" ht="13.5" customHeight="1" thickBot="1">
      <c r="A15" s="15" t="s">
        <v>21</v>
      </c>
      <c r="B15" s="32">
        <f>SUM(B3:B5)</f>
        <v>3975405</v>
      </c>
      <c r="C15" s="32">
        <f>SUM(C6:C10)</f>
        <v>7439215</v>
      </c>
      <c r="D15" s="33">
        <f t="shared" si="0"/>
        <v>1.8713099671605786</v>
      </c>
      <c r="E15" s="32">
        <f>SUM(E3:E5)</f>
        <v>4475251</v>
      </c>
      <c r="F15" s="33">
        <f>SUM(E15/C15)</f>
        <v>0.6015757038881119</v>
      </c>
      <c r="G15" s="34">
        <f>SUM(G6:G10)</f>
        <v>6853165</v>
      </c>
      <c r="H15" s="33">
        <f>G15/E15</f>
        <v>1.5313476272057143</v>
      </c>
      <c r="I15" s="34">
        <f>SUM(I6:I10)</f>
        <v>4202218</v>
      </c>
      <c r="J15" s="33">
        <f>I15/G15</f>
        <v>0.6131791661225142</v>
      </c>
      <c r="K15" s="27">
        <f t="shared" si="9"/>
        <v>0.5648738475766596</v>
      </c>
      <c r="M15" s="15" t="s">
        <v>22</v>
      </c>
      <c r="N15" s="32">
        <f>SUM(N3)</f>
        <v>116000</v>
      </c>
      <c r="O15" s="32">
        <f>SUM(O6:O11)</f>
        <v>1105600</v>
      </c>
      <c r="P15" s="33">
        <f t="shared" si="3"/>
        <v>9.53103448275862</v>
      </c>
      <c r="Q15" s="59">
        <f>SUM(Q3)</f>
        <v>154100</v>
      </c>
      <c r="R15" s="39">
        <f>SUM(Q15/O15)</f>
        <v>0.13938133140376266</v>
      </c>
      <c r="S15" s="38">
        <f>SUM(S6:S11)</f>
        <v>1532000</v>
      </c>
      <c r="T15" s="39">
        <f>S15/Q15</f>
        <v>9.941596365996107</v>
      </c>
      <c r="U15" s="34">
        <f>SUM(U6:U11)</f>
        <v>828800</v>
      </c>
      <c r="V15" s="33">
        <f>U15/S15</f>
        <v>0.5409921671018276</v>
      </c>
      <c r="W15" s="33">
        <f t="shared" si="8"/>
        <v>0.7496382054992764</v>
      </c>
    </row>
    <row r="16" spans="1:23" s="1" customFormat="1" ht="13.5" customHeight="1">
      <c r="A16" s="13" t="s">
        <v>12</v>
      </c>
      <c r="B16" s="23">
        <f>SUM(B3:B14)</f>
        <v>16357572</v>
      </c>
      <c r="C16" s="23">
        <f>SUM(C3:C7,C8:C14)</f>
        <v>17818590</v>
      </c>
      <c r="D16" s="24">
        <f t="shared" si="0"/>
        <v>1.0893175344115862</v>
      </c>
      <c r="E16" s="40">
        <f>SUM(E3:E14)</f>
        <v>16215657</v>
      </c>
      <c r="F16" s="24">
        <f>SUM(E16/C16)</f>
        <v>0.910041535272993</v>
      </c>
      <c r="G16" s="25">
        <f>SUM(G3:G14)</f>
        <v>16522804</v>
      </c>
      <c r="H16" s="24">
        <f>G16/E16</f>
        <v>1.0189413848603235</v>
      </c>
      <c r="I16" s="25"/>
      <c r="J16" s="24"/>
      <c r="K16" s="24"/>
      <c r="M16" s="13" t="s">
        <v>12</v>
      </c>
      <c r="N16" s="23">
        <f>SUM(N3:N14)</f>
        <v>1855200</v>
      </c>
      <c r="O16" s="23">
        <f>SUM(O3:O7,O8:O14)</f>
        <v>2201600</v>
      </c>
      <c r="P16" s="24">
        <f t="shared" si="3"/>
        <v>1.1867184131090986</v>
      </c>
      <c r="Q16" s="23">
        <f>SUM(Q3:Q14)</f>
        <v>2384500</v>
      </c>
      <c r="R16" s="24">
        <f>SUM(Q16/O16)</f>
        <v>1.0830759447674418</v>
      </c>
      <c r="S16" s="49">
        <f>SUM(S3:S14)</f>
        <v>2986800</v>
      </c>
      <c r="T16" s="24">
        <f>S16/Q16</f>
        <v>1.252589641434263</v>
      </c>
      <c r="U16" s="25"/>
      <c r="V16" s="24"/>
      <c r="W16" s="24"/>
    </row>
    <row r="17" spans="1:19" s="4" customFormat="1" ht="13.5" customHeight="1">
      <c r="A17" s="4" t="s">
        <v>5</v>
      </c>
      <c r="M17" s="4" t="s">
        <v>6</v>
      </c>
      <c r="S17" s="5"/>
    </row>
    <row r="18" ht="6.75" customHeight="1"/>
    <row r="19" spans="1:23" ht="13.5" customHeight="1">
      <c r="A19" s="72" t="s">
        <v>14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9"/>
      <c r="M19" s="66" t="s">
        <v>8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23" ht="13.5" customHeight="1">
      <c r="A20" s="12" t="s">
        <v>1</v>
      </c>
      <c r="B20" s="17" t="s">
        <v>2</v>
      </c>
      <c r="C20" s="12" t="s">
        <v>3</v>
      </c>
      <c r="D20" s="16" t="s">
        <v>4</v>
      </c>
      <c r="E20" s="12" t="s">
        <v>11</v>
      </c>
      <c r="F20" s="16" t="s">
        <v>4</v>
      </c>
      <c r="G20" s="18" t="s">
        <v>16</v>
      </c>
      <c r="H20" s="19" t="s">
        <v>17</v>
      </c>
      <c r="I20" s="16" t="s">
        <v>20</v>
      </c>
      <c r="J20" s="16" t="s">
        <v>17</v>
      </c>
      <c r="K20" s="16" t="s">
        <v>23</v>
      </c>
      <c r="L20" s="1"/>
      <c r="M20" s="12" t="s">
        <v>1</v>
      </c>
      <c r="N20" s="17" t="s">
        <v>2</v>
      </c>
      <c r="O20" s="12" t="s">
        <v>3</v>
      </c>
      <c r="P20" s="16" t="s">
        <v>4</v>
      </c>
      <c r="Q20" s="12" t="s">
        <v>11</v>
      </c>
      <c r="R20" s="16" t="s">
        <v>4</v>
      </c>
      <c r="S20" s="16" t="s">
        <v>16</v>
      </c>
      <c r="T20" s="16" t="s">
        <v>17</v>
      </c>
      <c r="U20" s="16" t="s">
        <v>20</v>
      </c>
      <c r="V20" s="16" t="s">
        <v>17</v>
      </c>
      <c r="W20" s="16" t="s">
        <v>23</v>
      </c>
    </row>
    <row r="21" spans="1:23" ht="13.5" customHeight="1">
      <c r="A21" s="12">
        <v>1</v>
      </c>
      <c r="B21" s="20">
        <v>92234</v>
      </c>
      <c r="C21" s="20">
        <v>104119</v>
      </c>
      <c r="D21" s="21">
        <f aca="true" t="shared" si="10" ref="D21:D34">SUM(C21/B21)</f>
        <v>1.1288570375349654</v>
      </c>
      <c r="E21" s="20">
        <v>105985</v>
      </c>
      <c r="F21" s="21">
        <f aca="true" t="shared" si="11" ref="F21:F32">SUM(E21/C21)</f>
        <v>1.017921801016145</v>
      </c>
      <c r="G21" s="43">
        <v>109993</v>
      </c>
      <c r="H21" s="44">
        <f aca="true" t="shared" si="12" ref="H21:H32">G21/E21</f>
        <v>1.0378166721705901</v>
      </c>
      <c r="I21" s="22">
        <v>123019</v>
      </c>
      <c r="J21" s="21">
        <f aca="true" t="shared" si="13" ref="J21:J28">I21/G21</f>
        <v>1.1184257180002364</v>
      </c>
      <c r="K21" s="21"/>
      <c r="L21" s="1"/>
      <c r="M21" s="12">
        <v>1</v>
      </c>
      <c r="N21" s="42">
        <v>73686</v>
      </c>
      <c r="O21" s="20">
        <v>56475</v>
      </c>
      <c r="P21" s="21">
        <f aca="true" t="shared" si="14" ref="P21:P34">SUM(O21/N21)</f>
        <v>0.766427815324485</v>
      </c>
      <c r="Q21" s="20">
        <v>73424</v>
      </c>
      <c r="R21" s="21">
        <f aca="true" t="shared" si="15" ref="R21:R32">SUM(Q21/O21)</f>
        <v>1.3001150951748561</v>
      </c>
      <c r="S21" s="22">
        <v>74691</v>
      </c>
      <c r="T21" s="21">
        <f aca="true" t="shared" si="16" ref="T21:T32">S21/Q21</f>
        <v>1.0172559381128787</v>
      </c>
      <c r="U21" s="22">
        <v>86999</v>
      </c>
      <c r="V21" s="21">
        <f aca="true" t="shared" si="17" ref="V21:V29">U21/S21</f>
        <v>1.164785583269738</v>
      </c>
      <c r="W21" s="21"/>
    </row>
    <row r="22" spans="1:23" ht="13.5" customHeight="1">
      <c r="A22" s="12">
        <v>2</v>
      </c>
      <c r="B22" s="20">
        <v>73924</v>
      </c>
      <c r="C22" s="20">
        <v>103304</v>
      </c>
      <c r="D22" s="21">
        <f t="shared" si="10"/>
        <v>1.3974352037227422</v>
      </c>
      <c r="E22" s="20">
        <v>124078</v>
      </c>
      <c r="F22" s="21">
        <f t="shared" si="11"/>
        <v>1.2010957949353365</v>
      </c>
      <c r="G22" s="43">
        <v>93815</v>
      </c>
      <c r="H22" s="44">
        <f t="shared" si="12"/>
        <v>0.7560969712600139</v>
      </c>
      <c r="I22" s="22">
        <v>99453</v>
      </c>
      <c r="J22" s="21">
        <f t="shared" si="13"/>
        <v>1.06009699941374</v>
      </c>
      <c r="K22" s="21"/>
      <c r="L22" s="1"/>
      <c r="M22" s="12">
        <v>2</v>
      </c>
      <c r="N22" s="42">
        <v>70763</v>
      </c>
      <c r="O22" s="20">
        <v>62485</v>
      </c>
      <c r="P22" s="21">
        <f t="shared" si="14"/>
        <v>0.8830179613639897</v>
      </c>
      <c r="Q22" s="20">
        <v>102345</v>
      </c>
      <c r="R22" s="21">
        <f t="shared" si="15"/>
        <v>1.6379130991437945</v>
      </c>
      <c r="S22" s="22">
        <v>75153</v>
      </c>
      <c r="T22" s="21">
        <f t="shared" si="16"/>
        <v>0.7343104206360839</v>
      </c>
      <c r="U22" s="22">
        <v>90785</v>
      </c>
      <c r="V22" s="21">
        <f t="shared" si="17"/>
        <v>1.2080023418892127</v>
      </c>
      <c r="W22" s="21"/>
    </row>
    <row r="23" spans="1:23" ht="13.5" customHeight="1">
      <c r="A23" s="12">
        <v>3</v>
      </c>
      <c r="B23" s="20">
        <v>106781</v>
      </c>
      <c r="C23" s="20">
        <v>127764</v>
      </c>
      <c r="D23" s="21">
        <f t="shared" si="10"/>
        <v>1.1965049962071903</v>
      </c>
      <c r="E23" s="20">
        <v>132012</v>
      </c>
      <c r="F23" s="21">
        <f t="shared" si="11"/>
        <v>1.0332488024795716</v>
      </c>
      <c r="G23" s="43">
        <v>129040</v>
      </c>
      <c r="H23" s="44">
        <f t="shared" si="12"/>
        <v>0.9774868951307457</v>
      </c>
      <c r="I23" s="22">
        <v>102959</v>
      </c>
      <c r="J23" s="21">
        <f t="shared" si="13"/>
        <v>0.7978843769373838</v>
      </c>
      <c r="K23" s="21"/>
      <c r="L23" s="1"/>
      <c r="M23" s="12">
        <v>3</v>
      </c>
      <c r="N23" s="42">
        <v>94849</v>
      </c>
      <c r="O23" s="20">
        <v>78695</v>
      </c>
      <c r="P23" s="21">
        <f t="shared" si="14"/>
        <v>0.8296871870024987</v>
      </c>
      <c r="Q23" s="20">
        <v>102387</v>
      </c>
      <c r="R23" s="21">
        <f t="shared" si="15"/>
        <v>1.3010610585170594</v>
      </c>
      <c r="S23" s="22">
        <v>95635</v>
      </c>
      <c r="T23" s="21">
        <f t="shared" si="16"/>
        <v>0.9340541279654644</v>
      </c>
      <c r="U23" s="22">
        <v>96909</v>
      </c>
      <c r="V23" s="21">
        <f t="shared" si="17"/>
        <v>1.0133214827207613</v>
      </c>
      <c r="W23" s="21"/>
    </row>
    <row r="24" spans="1:23" ht="13.5" customHeight="1">
      <c r="A24" s="12">
        <v>4</v>
      </c>
      <c r="B24" s="20">
        <v>76915</v>
      </c>
      <c r="C24" s="20">
        <v>94447</v>
      </c>
      <c r="D24" s="21">
        <f t="shared" si="10"/>
        <v>1.2279399336930377</v>
      </c>
      <c r="E24" s="20">
        <v>106145</v>
      </c>
      <c r="F24" s="21">
        <f t="shared" si="11"/>
        <v>1.1238578250235582</v>
      </c>
      <c r="G24" s="43">
        <v>107378</v>
      </c>
      <c r="H24" s="44">
        <f t="shared" si="12"/>
        <v>1.011616185406755</v>
      </c>
      <c r="I24" s="25">
        <v>15546</v>
      </c>
      <c r="J24" s="24">
        <f t="shared" si="13"/>
        <v>0.1447782599787666</v>
      </c>
      <c r="K24" s="21">
        <f>I24/C24</f>
        <v>0.16460025199318137</v>
      </c>
      <c r="L24" s="1"/>
      <c r="M24" s="12">
        <v>4</v>
      </c>
      <c r="N24" s="42">
        <v>66900</v>
      </c>
      <c r="O24" s="20">
        <v>65279</v>
      </c>
      <c r="P24" s="21">
        <f t="shared" si="14"/>
        <v>0.9757698056801196</v>
      </c>
      <c r="Q24" s="20">
        <v>80323</v>
      </c>
      <c r="R24" s="21">
        <f t="shared" si="15"/>
        <v>1.2304569616568881</v>
      </c>
      <c r="S24" s="22">
        <v>76532</v>
      </c>
      <c r="T24" s="21">
        <f t="shared" si="16"/>
        <v>0.9528030576547191</v>
      </c>
      <c r="U24" s="22">
        <v>33624</v>
      </c>
      <c r="V24" s="21">
        <f t="shared" si="17"/>
        <v>0.4393456331991847</v>
      </c>
      <c r="W24" s="21">
        <f>U24/O24</f>
        <v>0.5150814197521408</v>
      </c>
    </row>
    <row r="25" spans="1:23" ht="13.5" customHeight="1">
      <c r="A25" s="12">
        <v>5</v>
      </c>
      <c r="B25" s="20">
        <v>88561</v>
      </c>
      <c r="C25" s="20">
        <v>107565</v>
      </c>
      <c r="D25" s="21">
        <f t="shared" si="10"/>
        <v>1.2145865561590317</v>
      </c>
      <c r="E25" s="20">
        <v>116515</v>
      </c>
      <c r="F25" s="21">
        <f t="shared" si="11"/>
        <v>1.0832055036489565</v>
      </c>
      <c r="G25" s="43">
        <v>114744</v>
      </c>
      <c r="H25" s="44">
        <f t="shared" si="12"/>
        <v>0.9848002403124061</v>
      </c>
      <c r="I25" s="22">
        <v>10918</v>
      </c>
      <c r="J25" s="21">
        <f t="shared" si="13"/>
        <v>0.09515094471170606</v>
      </c>
      <c r="K25" s="21">
        <f aca="true" t="shared" si="18" ref="K25:K32">I25/C25</f>
        <v>0.10150141774740855</v>
      </c>
      <c r="L25" s="1"/>
      <c r="M25" s="12">
        <v>5</v>
      </c>
      <c r="N25" s="42">
        <v>72002</v>
      </c>
      <c r="O25" s="20">
        <v>72514</v>
      </c>
      <c r="P25" s="21">
        <f t="shared" si="14"/>
        <v>1.0071109135857337</v>
      </c>
      <c r="Q25" s="20">
        <v>84941</v>
      </c>
      <c r="R25" s="21">
        <f t="shared" si="15"/>
        <v>1.1713738036792896</v>
      </c>
      <c r="S25" s="22">
        <v>76696</v>
      </c>
      <c r="T25" s="21">
        <f t="shared" si="16"/>
        <v>0.9029326238212406</v>
      </c>
      <c r="U25" s="22">
        <v>7623</v>
      </c>
      <c r="V25" s="21">
        <f t="shared" si="17"/>
        <v>0.09939240638364452</v>
      </c>
      <c r="W25" s="21">
        <f aca="true" t="shared" si="19" ref="W25:W33">U25/O25</f>
        <v>0.10512452767741402</v>
      </c>
    </row>
    <row r="26" spans="1:23" ht="13.5" customHeight="1" thickBot="1">
      <c r="A26" s="14">
        <v>6</v>
      </c>
      <c r="B26" s="26">
        <v>87185</v>
      </c>
      <c r="C26" s="26">
        <v>110292</v>
      </c>
      <c r="D26" s="27">
        <f t="shared" si="10"/>
        <v>1.265034122842232</v>
      </c>
      <c r="E26" s="26">
        <v>110706</v>
      </c>
      <c r="F26" s="27">
        <f t="shared" si="11"/>
        <v>1.0037536720705038</v>
      </c>
      <c r="G26" s="47">
        <v>108850</v>
      </c>
      <c r="H26" s="48">
        <f t="shared" si="12"/>
        <v>0.983234874351887</v>
      </c>
      <c r="I26" s="28">
        <v>21088</v>
      </c>
      <c r="J26" s="27">
        <f t="shared" si="13"/>
        <v>0.19373449701423978</v>
      </c>
      <c r="K26" s="31">
        <f t="shared" si="18"/>
        <v>0.1912015377361912</v>
      </c>
      <c r="L26" s="1"/>
      <c r="M26" s="14">
        <v>6</v>
      </c>
      <c r="N26" s="46">
        <v>75963</v>
      </c>
      <c r="O26" s="26">
        <v>70384</v>
      </c>
      <c r="P26" s="27">
        <f t="shared" si="14"/>
        <v>0.9265563498018772</v>
      </c>
      <c r="Q26" s="26">
        <v>79844</v>
      </c>
      <c r="R26" s="27">
        <f t="shared" si="15"/>
        <v>1.1344055467151626</v>
      </c>
      <c r="S26" s="28">
        <v>72956</v>
      </c>
      <c r="T26" s="27">
        <f t="shared" si="16"/>
        <v>0.9137317769650819</v>
      </c>
      <c r="U26" s="28">
        <v>8520</v>
      </c>
      <c r="V26" s="27">
        <f t="shared" si="17"/>
        <v>0.11678271835078678</v>
      </c>
      <c r="W26" s="31">
        <f t="shared" si="19"/>
        <v>0.1210502386906115</v>
      </c>
    </row>
    <row r="27" spans="1:23" ht="13.5" customHeight="1">
      <c r="A27" s="13">
        <v>7</v>
      </c>
      <c r="B27" s="23">
        <v>92960</v>
      </c>
      <c r="C27" s="23">
        <v>109146</v>
      </c>
      <c r="D27" s="24">
        <f t="shared" si="10"/>
        <v>1.1741179001721171</v>
      </c>
      <c r="E27" s="23">
        <v>108803</v>
      </c>
      <c r="F27" s="24">
        <f t="shared" si="11"/>
        <v>0.9968574203360636</v>
      </c>
      <c r="G27" s="51">
        <v>110209</v>
      </c>
      <c r="H27" s="52">
        <f t="shared" si="12"/>
        <v>1.0129224378004282</v>
      </c>
      <c r="I27" s="25">
        <v>59442</v>
      </c>
      <c r="J27" s="24">
        <f t="shared" si="13"/>
        <v>0.5393570398061864</v>
      </c>
      <c r="K27" s="63">
        <f t="shared" si="18"/>
        <v>0.5446099719641581</v>
      </c>
      <c r="L27" s="1"/>
      <c r="M27" s="13">
        <v>7</v>
      </c>
      <c r="N27" s="50">
        <v>75072</v>
      </c>
      <c r="O27" s="23">
        <v>76820</v>
      </c>
      <c r="P27" s="24">
        <f t="shared" si="14"/>
        <v>1.0232843137254901</v>
      </c>
      <c r="Q27" s="23">
        <v>84650</v>
      </c>
      <c r="R27" s="24">
        <f t="shared" si="15"/>
        <v>1.10192658161937</v>
      </c>
      <c r="S27" s="25">
        <v>72153</v>
      </c>
      <c r="T27" s="24">
        <f t="shared" si="16"/>
        <v>0.8523685764914353</v>
      </c>
      <c r="U27" s="25">
        <v>34862</v>
      </c>
      <c r="V27" s="24">
        <f t="shared" si="17"/>
        <v>0.48316771305420425</v>
      </c>
      <c r="W27" s="63">
        <f t="shared" si="19"/>
        <v>0.45381411090861756</v>
      </c>
    </row>
    <row r="28" spans="1:23" ht="13.5" customHeight="1">
      <c r="A28" s="12">
        <v>8</v>
      </c>
      <c r="B28" s="20">
        <v>111771</v>
      </c>
      <c r="C28" s="20">
        <v>123238</v>
      </c>
      <c r="D28" s="21">
        <f t="shared" si="10"/>
        <v>1.102593696039223</v>
      </c>
      <c r="E28" s="20">
        <v>121093</v>
      </c>
      <c r="F28" s="21">
        <f t="shared" si="11"/>
        <v>0.9825946542462553</v>
      </c>
      <c r="G28" s="43">
        <v>121978</v>
      </c>
      <c r="H28" s="44">
        <f t="shared" si="12"/>
        <v>1.0073084323619037</v>
      </c>
      <c r="I28" s="22">
        <v>77871</v>
      </c>
      <c r="J28" s="21">
        <f t="shared" si="13"/>
        <v>0.6384020069192805</v>
      </c>
      <c r="K28" s="21">
        <f t="shared" si="18"/>
        <v>0.6318749087132216</v>
      </c>
      <c r="L28" s="1"/>
      <c r="M28" s="12">
        <v>8</v>
      </c>
      <c r="N28" s="42">
        <v>82859</v>
      </c>
      <c r="O28" s="20">
        <v>81361</v>
      </c>
      <c r="P28" s="21">
        <f t="shared" si="14"/>
        <v>0.9819210948720115</v>
      </c>
      <c r="Q28" s="20">
        <v>86242</v>
      </c>
      <c r="R28" s="21">
        <f t="shared" si="15"/>
        <v>1.0599918880053096</v>
      </c>
      <c r="S28" s="22">
        <v>82227</v>
      </c>
      <c r="T28" s="21">
        <f t="shared" si="16"/>
        <v>0.9534449572134227</v>
      </c>
      <c r="U28" s="22">
        <v>49281</v>
      </c>
      <c r="V28" s="21">
        <f t="shared" si="17"/>
        <v>0.5993286876573388</v>
      </c>
      <c r="W28" s="21">
        <f t="shared" si="19"/>
        <v>0.6057078944457418</v>
      </c>
    </row>
    <row r="29" spans="1:23" ht="13.5" customHeight="1" thickBot="1">
      <c r="A29" s="12">
        <v>9</v>
      </c>
      <c r="B29" s="20">
        <v>116136</v>
      </c>
      <c r="C29" s="20">
        <v>132664</v>
      </c>
      <c r="D29" s="21">
        <f t="shared" si="10"/>
        <v>1.142315905490115</v>
      </c>
      <c r="E29" s="20">
        <v>117575</v>
      </c>
      <c r="F29" s="21">
        <f t="shared" si="11"/>
        <v>0.8862615328951335</v>
      </c>
      <c r="G29" s="43">
        <v>130013</v>
      </c>
      <c r="H29" s="44">
        <f t="shared" si="12"/>
        <v>1.1057877950244526</v>
      </c>
      <c r="I29" s="22"/>
      <c r="J29" s="21"/>
      <c r="K29" s="27"/>
      <c r="L29" s="1"/>
      <c r="M29" s="12">
        <v>9</v>
      </c>
      <c r="N29" s="42">
        <v>65047</v>
      </c>
      <c r="O29" s="20">
        <v>84143</v>
      </c>
      <c r="P29" s="21">
        <f t="shared" si="14"/>
        <v>1.2935723400003074</v>
      </c>
      <c r="Q29" s="20">
        <v>76156</v>
      </c>
      <c r="R29" s="21">
        <f t="shared" si="15"/>
        <v>0.9050782596294403</v>
      </c>
      <c r="S29" s="22">
        <v>88304</v>
      </c>
      <c r="T29" s="21">
        <f t="shared" si="16"/>
        <v>1.1595146803928778</v>
      </c>
      <c r="U29" s="22">
        <v>59573</v>
      </c>
      <c r="V29" s="21">
        <f t="shared" si="17"/>
        <v>0.674635350606994</v>
      </c>
      <c r="W29" s="27">
        <f t="shared" si="19"/>
        <v>0.7079971001747026</v>
      </c>
    </row>
    <row r="30" spans="1:23" ht="13.5" customHeight="1">
      <c r="A30" s="12">
        <v>10</v>
      </c>
      <c r="B30" s="20">
        <v>103670</v>
      </c>
      <c r="C30" s="20">
        <v>113226</v>
      </c>
      <c r="D30" s="21">
        <f t="shared" si="10"/>
        <v>1.0921771004147776</v>
      </c>
      <c r="E30" s="20">
        <v>84667</v>
      </c>
      <c r="F30" s="21">
        <f t="shared" si="11"/>
        <v>0.7477699468319997</v>
      </c>
      <c r="G30" s="43">
        <v>109610</v>
      </c>
      <c r="H30" s="44">
        <f t="shared" si="12"/>
        <v>1.2946012023574711</v>
      </c>
      <c r="I30" s="22"/>
      <c r="J30" s="21"/>
      <c r="K30" s="24">
        <f t="shared" si="18"/>
        <v>0</v>
      </c>
      <c r="L30" s="53"/>
      <c r="M30" s="12">
        <v>10</v>
      </c>
      <c r="N30" s="42">
        <v>45145</v>
      </c>
      <c r="O30" s="20">
        <v>90454</v>
      </c>
      <c r="P30" s="21">
        <f t="shared" si="14"/>
        <v>2.003632738952265</v>
      </c>
      <c r="Q30" s="20">
        <v>67197</v>
      </c>
      <c r="R30" s="21">
        <f t="shared" si="15"/>
        <v>0.7428858867490659</v>
      </c>
      <c r="S30" s="22">
        <v>88246</v>
      </c>
      <c r="T30" s="21">
        <f t="shared" si="16"/>
        <v>1.313243150735896</v>
      </c>
      <c r="U30" s="22"/>
      <c r="V30" s="21"/>
      <c r="W30" s="24">
        <f t="shared" si="19"/>
        <v>0</v>
      </c>
    </row>
    <row r="31" spans="1:23" ht="13.5" customHeight="1">
      <c r="A31" s="12">
        <v>11</v>
      </c>
      <c r="B31" s="20">
        <v>111851</v>
      </c>
      <c r="C31" s="20">
        <v>128638</v>
      </c>
      <c r="D31" s="21">
        <f t="shared" si="10"/>
        <v>1.1500835933518698</v>
      </c>
      <c r="E31" s="20">
        <v>96314</v>
      </c>
      <c r="F31" s="21">
        <f t="shared" si="11"/>
        <v>0.7487212176806232</v>
      </c>
      <c r="G31" s="43">
        <v>131023</v>
      </c>
      <c r="H31" s="44">
        <f t="shared" si="12"/>
        <v>1.3603733621280396</v>
      </c>
      <c r="I31" s="22"/>
      <c r="J31" s="21"/>
      <c r="K31" s="21">
        <f t="shared" si="18"/>
        <v>0</v>
      </c>
      <c r="L31" s="1"/>
      <c r="M31" s="12">
        <v>11</v>
      </c>
      <c r="N31" s="42">
        <v>54213</v>
      </c>
      <c r="O31" s="20">
        <v>96821</v>
      </c>
      <c r="P31" s="21">
        <f t="shared" si="14"/>
        <v>1.7859369523914927</v>
      </c>
      <c r="Q31" s="20">
        <v>68325</v>
      </c>
      <c r="R31" s="21">
        <f t="shared" si="15"/>
        <v>0.7056836843246816</v>
      </c>
      <c r="S31" s="22">
        <v>93563</v>
      </c>
      <c r="T31" s="21">
        <f t="shared" si="16"/>
        <v>1.36938163190633</v>
      </c>
      <c r="U31" s="22"/>
      <c r="V31" s="21"/>
      <c r="W31" s="21">
        <f t="shared" si="19"/>
        <v>0</v>
      </c>
    </row>
    <row r="32" spans="1:23" ht="13.5" customHeight="1" thickBot="1">
      <c r="A32" s="35">
        <v>12</v>
      </c>
      <c r="B32" s="36">
        <v>112083</v>
      </c>
      <c r="C32" s="36">
        <v>128014</v>
      </c>
      <c r="D32" s="37">
        <f t="shared" si="10"/>
        <v>1.1421357386936466</v>
      </c>
      <c r="E32" s="36">
        <v>112645</v>
      </c>
      <c r="F32" s="37">
        <f t="shared" si="11"/>
        <v>0.8799428187541988</v>
      </c>
      <c r="G32" s="56">
        <v>128367</v>
      </c>
      <c r="H32" s="57">
        <f t="shared" si="12"/>
        <v>1.1395712193173244</v>
      </c>
      <c r="I32" s="30"/>
      <c r="J32" s="31"/>
      <c r="K32" s="21">
        <f t="shared" si="18"/>
        <v>0</v>
      </c>
      <c r="L32" s="1"/>
      <c r="M32" s="35">
        <v>12</v>
      </c>
      <c r="N32" s="55">
        <v>54337</v>
      </c>
      <c r="O32" s="36">
        <v>87434</v>
      </c>
      <c r="P32" s="37">
        <f t="shared" si="14"/>
        <v>1.6091061339418813</v>
      </c>
      <c r="Q32" s="36">
        <v>71871</v>
      </c>
      <c r="R32" s="37">
        <f t="shared" si="15"/>
        <v>0.8220028821739827</v>
      </c>
      <c r="S32" s="30">
        <v>95068</v>
      </c>
      <c r="T32" s="31">
        <f t="shared" si="16"/>
        <v>1.3227588317958565</v>
      </c>
      <c r="U32" s="30"/>
      <c r="V32" s="31"/>
      <c r="W32" s="21">
        <f t="shared" si="19"/>
        <v>0</v>
      </c>
    </row>
    <row r="33" spans="1:23" ht="13.5" customHeight="1" thickBot="1">
      <c r="A33" s="15" t="s">
        <v>21</v>
      </c>
      <c r="B33" s="60">
        <f>SUM(B21:B23)</f>
        <v>272939</v>
      </c>
      <c r="C33" s="32">
        <f>SUM(C24:C28)</f>
        <v>544688</v>
      </c>
      <c r="D33" s="33">
        <f t="shared" si="10"/>
        <v>1.9956400514400654</v>
      </c>
      <c r="E33" s="59">
        <f>SUM(E21:E24)</f>
        <v>468220</v>
      </c>
      <c r="F33" s="39">
        <f>SUM(E33/C33)</f>
        <v>0.8596113738507182</v>
      </c>
      <c r="G33" s="61">
        <f>SUM(G24:G28)</f>
        <v>563159</v>
      </c>
      <c r="H33" s="62">
        <f>G33/E33</f>
        <v>1.2027657938575884</v>
      </c>
      <c r="I33" s="34">
        <f>SUM(I24:I28)</f>
        <v>184865</v>
      </c>
      <c r="J33" s="33">
        <f>I33/G33</f>
        <v>0.32826430901397297</v>
      </c>
      <c r="K33" s="27">
        <f>I33/C33</f>
        <v>0.33939613136327584</v>
      </c>
      <c r="L33" s="1"/>
      <c r="M33" s="15" t="s">
        <v>22</v>
      </c>
      <c r="N33" s="32">
        <f>SUM(N21:N22)</f>
        <v>144449</v>
      </c>
      <c r="O33" s="32">
        <f>SUM(O24:O29)</f>
        <v>450501</v>
      </c>
      <c r="P33" s="33">
        <f t="shared" si="14"/>
        <v>3.118754716197412</v>
      </c>
      <c r="Q33" s="59">
        <f>SUM(Q24:Q29)</f>
        <v>492156</v>
      </c>
      <c r="R33" s="33">
        <f>SUM(Q33/O33)</f>
        <v>1.092463723720924</v>
      </c>
      <c r="S33" s="34">
        <f>SUM(S24:S29)</f>
        <v>468868</v>
      </c>
      <c r="T33" s="33">
        <f>S33/Q33</f>
        <v>0.9526816700395809</v>
      </c>
      <c r="U33" s="34">
        <f>SUM(U24:U29)</f>
        <v>193483</v>
      </c>
      <c r="V33" s="33">
        <f>U33/S33</f>
        <v>0.41265985309298137</v>
      </c>
      <c r="W33" s="27">
        <f t="shared" si="19"/>
        <v>0.42948406329841665</v>
      </c>
    </row>
    <row r="34" spans="1:23" ht="13.5" customHeight="1">
      <c r="A34" s="13" t="s">
        <v>12</v>
      </c>
      <c r="B34" s="23">
        <f>SUM(B21:B32)</f>
        <v>1174071</v>
      </c>
      <c r="C34" s="23">
        <f>SUM(C21:C25,C26:C32)</f>
        <v>1382417</v>
      </c>
      <c r="D34" s="24">
        <f t="shared" si="10"/>
        <v>1.1774560482287697</v>
      </c>
      <c r="E34" s="23">
        <f>SUM(E21:E32)</f>
        <v>1336538</v>
      </c>
      <c r="F34" s="24">
        <f>SUM(E34/C34)</f>
        <v>0.9668124740942856</v>
      </c>
      <c r="G34" s="51">
        <f>SUM(G21:G32)</f>
        <v>1395020</v>
      </c>
      <c r="H34" s="52">
        <f>G34/E34</f>
        <v>1.0437563316568628</v>
      </c>
      <c r="I34" s="25"/>
      <c r="J34" s="24"/>
      <c r="K34" s="24"/>
      <c r="L34" s="1"/>
      <c r="M34" s="13" t="s">
        <v>12</v>
      </c>
      <c r="N34" s="23">
        <f>SUM(N21:N32)</f>
        <v>830836</v>
      </c>
      <c r="O34" s="23">
        <f>SUM(O21:O32)</f>
        <v>922865</v>
      </c>
      <c r="P34" s="24">
        <f t="shared" si="14"/>
        <v>1.1107667457837649</v>
      </c>
      <c r="Q34" s="23">
        <f>SUM(Q21:Q32)</f>
        <v>977705</v>
      </c>
      <c r="R34" s="24">
        <f>SUM(Q34/O34)</f>
        <v>1.0594236426779648</v>
      </c>
      <c r="S34" s="25">
        <f>SUM(S21:S32)</f>
        <v>991224</v>
      </c>
      <c r="T34" s="24">
        <f>S34/Q34</f>
        <v>1.0138272791895306</v>
      </c>
      <c r="U34" s="25"/>
      <c r="V34" s="24"/>
      <c r="W34" s="24"/>
    </row>
    <row r="35" spans="1:23" ht="13.5" customHeight="1">
      <c r="A35" s="6" t="s">
        <v>13</v>
      </c>
      <c r="B35" s="4"/>
      <c r="C35" s="7"/>
      <c r="D35" s="4"/>
      <c r="E35" s="4"/>
      <c r="F35" s="4"/>
      <c r="G35" s="5"/>
      <c r="H35" s="8"/>
      <c r="I35" s="8"/>
      <c r="J35" s="8"/>
      <c r="K35" s="8"/>
      <c r="L35" s="4"/>
      <c r="M35" s="4" t="s">
        <v>10</v>
      </c>
      <c r="N35" s="4"/>
      <c r="O35" s="4"/>
      <c r="P35" s="4"/>
      <c r="Q35" s="4"/>
      <c r="R35" s="4"/>
      <c r="S35" s="4"/>
      <c r="T35" s="4"/>
      <c r="U35" s="4"/>
      <c r="V35" s="4"/>
      <c r="W35" s="4"/>
    </row>
    <row r="36" ht="6.75" customHeight="1"/>
    <row r="37" spans="1:23" ht="13.5" customHeight="1">
      <c r="A37" s="66" t="s">
        <v>7</v>
      </c>
      <c r="B37" s="67"/>
      <c r="C37" s="67"/>
      <c r="D37" s="67"/>
      <c r="E37" s="67"/>
      <c r="F37" s="67"/>
      <c r="G37" s="68"/>
      <c r="H37" s="67"/>
      <c r="I37" s="67"/>
      <c r="J37" s="67"/>
      <c r="K37" s="67"/>
      <c r="L37" s="4"/>
      <c r="M37" s="71" t="s">
        <v>19</v>
      </c>
      <c r="N37" s="71"/>
      <c r="O37" s="71"/>
      <c r="P37" s="71"/>
      <c r="Q37" s="71"/>
      <c r="R37" s="71"/>
      <c r="S37" s="71"/>
      <c r="T37" s="71"/>
      <c r="U37" s="71"/>
      <c r="V37" s="71"/>
      <c r="W37" s="71"/>
    </row>
    <row r="38" spans="1:23" ht="13.5" customHeight="1">
      <c r="A38" s="12" t="s">
        <v>1</v>
      </c>
      <c r="B38" s="17" t="s">
        <v>2</v>
      </c>
      <c r="C38" s="12" t="s">
        <v>3</v>
      </c>
      <c r="D38" s="16" t="s">
        <v>4</v>
      </c>
      <c r="E38" s="12" t="s">
        <v>11</v>
      </c>
      <c r="F38" s="16" t="s">
        <v>4</v>
      </c>
      <c r="G38" s="18" t="s">
        <v>16</v>
      </c>
      <c r="H38" s="16" t="s">
        <v>17</v>
      </c>
      <c r="I38" s="16" t="s">
        <v>20</v>
      </c>
      <c r="J38" s="16" t="s">
        <v>17</v>
      </c>
      <c r="K38" s="16" t="s">
        <v>23</v>
      </c>
      <c r="L38" s="1"/>
      <c r="M38" s="12" t="s">
        <v>1</v>
      </c>
      <c r="N38" s="17" t="s">
        <v>2</v>
      </c>
      <c r="O38" s="12" t="s">
        <v>3</v>
      </c>
      <c r="P38" s="16" t="s">
        <v>4</v>
      </c>
      <c r="Q38" s="12" t="s">
        <v>11</v>
      </c>
      <c r="R38" s="16" t="s">
        <v>4</v>
      </c>
      <c r="S38" s="18" t="s">
        <v>16</v>
      </c>
      <c r="T38" s="16" t="s">
        <v>17</v>
      </c>
      <c r="U38" s="16" t="s">
        <v>20</v>
      </c>
      <c r="V38" s="16" t="s">
        <v>17</v>
      </c>
      <c r="W38" s="16" t="s">
        <v>23</v>
      </c>
    </row>
    <row r="39" spans="1:23" ht="13.5" customHeight="1">
      <c r="A39" s="12">
        <v>1</v>
      </c>
      <c r="B39" s="42">
        <v>69791</v>
      </c>
      <c r="C39" s="20">
        <v>72131</v>
      </c>
      <c r="D39" s="21">
        <f aca="true" t="shared" si="20" ref="D39:D52">SUM(C39/B39)</f>
        <v>1.033528678482899</v>
      </c>
      <c r="E39" s="20">
        <v>65381</v>
      </c>
      <c r="F39" s="21">
        <f aca="true" t="shared" si="21" ref="F39:F50">SUM(E39/C39)</f>
        <v>0.9064202631323564</v>
      </c>
      <c r="G39" s="41">
        <v>47431</v>
      </c>
      <c r="H39" s="21">
        <f aca="true" t="shared" si="22" ref="H39:H50">G39/E39</f>
        <v>0.7254554075342989</v>
      </c>
      <c r="I39" s="22">
        <v>53097</v>
      </c>
      <c r="J39" s="21">
        <f aca="true" t="shared" si="23" ref="J39:J45">I39/G39</f>
        <v>1.11945773860977</v>
      </c>
      <c r="K39" s="21"/>
      <c r="L39" s="1"/>
      <c r="M39" s="12">
        <v>1</v>
      </c>
      <c r="N39" s="20">
        <v>17594</v>
      </c>
      <c r="O39" s="20">
        <v>16807</v>
      </c>
      <c r="P39" s="21">
        <f aca="true" t="shared" si="24" ref="P39:P52">SUM(O39/N39)</f>
        <v>0.9552688416505627</v>
      </c>
      <c r="Q39" s="20">
        <v>18124</v>
      </c>
      <c r="R39" s="21">
        <f aca="true" t="shared" si="25" ref="R39:R50">SUM(Q39/O39)</f>
        <v>1.0783602070565836</v>
      </c>
      <c r="S39" s="22">
        <v>14457</v>
      </c>
      <c r="T39" s="21">
        <f aca="true" t="shared" si="26" ref="T39:T50">S39/Q39</f>
        <v>0.7976715956742441</v>
      </c>
      <c r="U39" s="22">
        <v>15906</v>
      </c>
      <c r="V39" s="21">
        <f aca="true" t="shared" si="27" ref="V39:V46">U39/S39</f>
        <v>1.1002282631251297</v>
      </c>
      <c r="W39" s="21"/>
    </row>
    <row r="40" spans="1:23" ht="13.5" customHeight="1">
      <c r="A40" s="12">
        <v>2</v>
      </c>
      <c r="B40" s="42">
        <v>61360</v>
      </c>
      <c r="C40" s="20">
        <v>71245</v>
      </c>
      <c r="D40" s="21">
        <f t="shared" si="20"/>
        <v>1.1610984354628422</v>
      </c>
      <c r="E40" s="20">
        <v>72335</v>
      </c>
      <c r="F40" s="21">
        <f t="shared" si="21"/>
        <v>1.0152993192504738</v>
      </c>
      <c r="G40" s="41">
        <v>49350</v>
      </c>
      <c r="H40" s="21">
        <f t="shared" si="22"/>
        <v>0.6822423446464367</v>
      </c>
      <c r="I40" s="22">
        <v>50434</v>
      </c>
      <c r="J40" s="21">
        <f t="shared" si="23"/>
        <v>1.0219655521783182</v>
      </c>
      <c r="K40" s="21"/>
      <c r="L40" s="1"/>
      <c r="M40" s="12">
        <v>2</v>
      </c>
      <c r="N40" s="20">
        <v>20717</v>
      </c>
      <c r="O40" s="20">
        <v>18941</v>
      </c>
      <c r="P40" s="21">
        <f t="shared" si="24"/>
        <v>0.9142733021190327</v>
      </c>
      <c r="Q40" s="20">
        <v>22025</v>
      </c>
      <c r="R40" s="21">
        <f t="shared" si="25"/>
        <v>1.1628213927458952</v>
      </c>
      <c r="S40" s="22">
        <v>16547</v>
      </c>
      <c r="T40" s="21">
        <f t="shared" si="26"/>
        <v>0.7512826333711691</v>
      </c>
      <c r="U40" s="22">
        <v>17662</v>
      </c>
      <c r="V40" s="21">
        <f t="shared" si="27"/>
        <v>1.0673838157974256</v>
      </c>
      <c r="W40" s="21"/>
    </row>
    <row r="41" spans="1:23" ht="13.5" customHeight="1">
      <c r="A41" s="12">
        <v>3</v>
      </c>
      <c r="B41" s="42">
        <v>84930</v>
      </c>
      <c r="C41" s="20">
        <v>91844</v>
      </c>
      <c r="D41" s="21">
        <f t="shared" si="20"/>
        <v>1.0814082185329095</v>
      </c>
      <c r="E41" s="20">
        <v>85655</v>
      </c>
      <c r="F41" s="21">
        <f t="shared" si="21"/>
        <v>0.9326139976481861</v>
      </c>
      <c r="G41" s="41">
        <v>68490</v>
      </c>
      <c r="H41" s="21">
        <f t="shared" si="22"/>
        <v>0.7996030587823244</v>
      </c>
      <c r="I41" s="22">
        <v>54455</v>
      </c>
      <c r="J41" s="21">
        <f t="shared" si="23"/>
        <v>0.7950795736603884</v>
      </c>
      <c r="K41" s="21"/>
      <c r="L41" s="1"/>
      <c r="M41" s="12">
        <v>3</v>
      </c>
      <c r="N41" s="20">
        <v>29067</v>
      </c>
      <c r="O41" s="20">
        <v>27266</v>
      </c>
      <c r="P41" s="21">
        <f t="shared" si="24"/>
        <v>0.9380397013795714</v>
      </c>
      <c r="Q41" s="20">
        <v>29920</v>
      </c>
      <c r="R41" s="21">
        <f t="shared" si="25"/>
        <v>1.0973373432113254</v>
      </c>
      <c r="S41" s="22">
        <v>23034</v>
      </c>
      <c r="T41" s="21">
        <f t="shared" si="26"/>
        <v>0.7698529411764706</v>
      </c>
      <c r="U41" s="22">
        <v>25173</v>
      </c>
      <c r="V41" s="21">
        <f t="shared" si="27"/>
        <v>1.0928627246678824</v>
      </c>
      <c r="W41" s="21"/>
    </row>
    <row r="42" spans="1:23" ht="13.5" customHeight="1">
      <c r="A42" s="12">
        <v>4</v>
      </c>
      <c r="B42" s="42">
        <v>52417</v>
      </c>
      <c r="C42" s="20">
        <v>60540</v>
      </c>
      <c r="D42" s="21">
        <f t="shared" si="20"/>
        <v>1.154968807829521</v>
      </c>
      <c r="E42" s="20">
        <v>58348</v>
      </c>
      <c r="F42" s="21">
        <f t="shared" si="21"/>
        <v>0.9637925338619094</v>
      </c>
      <c r="G42" s="41">
        <v>49121</v>
      </c>
      <c r="H42" s="21">
        <f t="shared" si="22"/>
        <v>0.841862617399054</v>
      </c>
      <c r="I42" s="22">
        <v>12482</v>
      </c>
      <c r="J42" s="21">
        <f t="shared" si="23"/>
        <v>0.2541072046578856</v>
      </c>
      <c r="K42" s="21">
        <f>I42/C42</f>
        <v>0.20617773372976544</v>
      </c>
      <c r="L42" s="1"/>
      <c r="M42" s="12">
        <v>4</v>
      </c>
      <c r="N42" s="20">
        <v>31278</v>
      </c>
      <c r="O42" s="20">
        <v>32070</v>
      </c>
      <c r="P42" s="21">
        <f t="shared" si="24"/>
        <v>1.0253213121043545</v>
      </c>
      <c r="Q42" s="20">
        <v>31137</v>
      </c>
      <c r="R42" s="21">
        <f t="shared" si="25"/>
        <v>0.9709073900841908</v>
      </c>
      <c r="S42" s="41">
        <v>31867</v>
      </c>
      <c r="T42" s="21">
        <f t="shared" si="26"/>
        <v>1.0234447763111412</v>
      </c>
      <c r="U42" s="25">
        <v>17829</v>
      </c>
      <c r="V42" s="24">
        <f t="shared" si="27"/>
        <v>0.5594815953808014</v>
      </c>
      <c r="W42" s="21">
        <f>U42/O42</f>
        <v>0.5559401309635174</v>
      </c>
    </row>
    <row r="43" spans="1:23" ht="13.5" customHeight="1">
      <c r="A43" s="12">
        <v>5</v>
      </c>
      <c r="B43" s="42">
        <v>56751</v>
      </c>
      <c r="C43" s="20">
        <v>62152</v>
      </c>
      <c r="D43" s="21">
        <f t="shared" si="20"/>
        <v>1.0951701291607197</v>
      </c>
      <c r="E43" s="20">
        <v>58984</v>
      </c>
      <c r="F43" s="21">
        <f t="shared" si="21"/>
        <v>0.9490281889561076</v>
      </c>
      <c r="G43" s="41">
        <v>50522</v>
      </c>
      <c r="H43" s="21">
        <f t="shared" si="22"/>
        <v>0.8565373660653737</v>
      </c>
      <c r="I43" s="22">
        <v>7037</v>
      </c>
      <c r="J43" s="21">
        <f t="shared" si="23"/>
        <v>0.1392858556668382</v>
      </c>
      <c r="K43" s="21">
        <f aca="true" t="shared" si="28" ref="K43:K51">I43/C43</f>
        <v>0.11322242244819153</v>
      </c>
      <c r="L43" s="1"/>
      <c r="M43" s="12">
        <v>5</v>
      </c>
      <c r="N43" s="20">
        <v>44622</v>
      </c>
      <c r="O43" s="20">
        <v>42327</v>
      </c>
      <c r="P43" s="21">
        <f t="shared" si="24"/>
        <v>0.9485679709560306</v>
      </c>
      <c r="Q43" s="20">
        <v>37530</v>
      </c>
      <c r="R43" s="21">
        <f t="shared" si="25"/>
        <v>0.8866680842015735</v>
      </c>
      <c r="S43" s="41">
        <v>35826</v>
      </c>
      <c r="T43" s="21">
        <f t="shared" si="26"/>
        <v>0.9545963229416466</v>
      </c>
      <c r="U43" s="22">
        <v>13395</v>
      </c>
      <c r="V43" s="21">
        <f t="shared" si="27"/>
        <v>0.37389047060793834</v>
      </c>
      <c r="W43" s="21">
        <f aca="true" t="shared" si="29" ref="W43:W50">U43/O43</f>
        <v>0.3164646679424481</v>
      </c>
    </row>
    <row r="44" spans="1:23" ht="13.5" customHeight="1" thickBot="1">
      <c r="A44" s="14">
        <v>6</v>
      </c>
      <c r="B44" s="46">
        <v>65468</v>
      </c>
      <c r="C44" s="26">
        <v>67977</v>
      </c>
      <c r="D44" s="27">
        <f t="shared" si="20"/>
        <v>1.0383240667196187</v>
      </c>
      <c r="E44" s="29">
        <v>64582</v>
      </c>
      <c r="F44" s="27">
        <f t="shared" si="21"/>
        <v>0.9500566368036247</v>
      </c>
      <c r="G44" s="45">
        <v>54852</v>
      </c>
      <c r="H44" s="27">
        <f t="shared" si="22"/>
        <v>0.8493388250596141</v>
      </c>
      <c r="I44" s="28">
        <v>13997</v>
      </c>
      <c r="J44" s="27">
        <f t="shared" si="23"/>
        <v>0.2551775687304018</v>
      </c>
      <c r="K44" s="31">
        <f t="shared" si="28"/>
        <v>0.20590788060667578</v>
      </c>
      <c r="L44" s="1"/>
      <c r="M44" s="14">
        <v>6</v>
      </c>
      <c r="N44" s="26">
        <v>55625</v>
      </c>
      <c r="O44" s="26">
        <v>54988</v>
      </c>
      <c r="P44" s="27">
        <f t="shared" si="24"/>
        <v>0.9885483146067415</v>
      </c>
      <c r="Q44" s="26">
        <v>53355</v>
      </c>
      <c r="R44" s="27">
        <f t="shared" si="25"/>
        <v>0.9703026114788681</v>
      </c>
      <c r="S44" s="45">
        <v>38817</v>
      </c>
      <c r="T44" s="27">
        <f t="shared" si="26"/>
        <v>0.7275231937025584</v>
      </c>
      <c r="U44" s="28">
        <v>16085</v>
      </c>
      <c r="V44" s="27">
        <f t="shared" si="27"/>
        <v>0.4143802972924234</v>
      </c>
      <c r="W44" s="31">
        <f t="shared" si="29"/>
        <v>0.2925183676438496</v>
      </c>
    </row>
    <row r="45" spans="1:23" ht="13.5" customHeight="1">
      <c r="A45" s="13">
        <v>7</v>
      </c>
      <c r="B45" s="50">
        <v>74359</v>
      </c>
      <c r="C45" s="23">
        <v>84634</v>
      </c>
      <c r="D45" s="24">
        <f t="shared" si="20"/>
        <v>1.1381809868341424</v>
      </c>
      <c r="E45" s="23">
        <v>76375</v>
      </c>
      <c r="F45" s="24">
        <f t="shared" si="21"/>
        <v>0.9024151050405275</v>
      </c>
      <c r="G45" s="49">
        <v>66529</v>
      </c>
      <c r="H45" s="24">
        <f t="shared" si="22"/>
        <v>0.8710834697217676</v>
      </c>
      <c r="I45" s="25">
        <v>28606</v>
      </c>
      <c r="J45" s="24">
        <f t="shared" si="23"/>
        <v>0.42997790437252925</v>
      </c>
      <c r="K45" s="63">
        <f t="shared" si="28"/>
        <v>0.3379965498499421</v>
      </c>
      <c r="L45" s="1"/>
      <c r="M45" s="13">
        <v>7</v>
      </c>
      <c r="N45" s="23">
        <v>62373</v>
      </c>
      <c r="O45" s="23">
        <v>63583</v>
      </c>
      <c r="P45" s="24">
        <f t="shared" si="24"/>
        <v>1.0193994196206693</v>
      </c>
      <c r="Q45" s="23">
        <v>64002</v>
      </c>
      <c r="R45" s="24">
        <f t="shared" si="25"/>
        <v>1.0065898117421324</v>
      </c>
      <c r="S45" s="49">
        <v>49859</v>
      </c>
      <c r="T45" s="24">
        <f t="shared" si="26"/>
        <v>0.7790225305459204</v>
      </c>
      <c r="U45" s="25">
        <v>20949</v>
      </c>
      <c r="V45" s="24">
        <f t="shared" si="27"/>
        <v>0.4201648649190718</v>
      </c>
      <c r="W45" s="63">
        <f t="shared" si="29"/>
        <v>0.3294748596322917</v>
      </c>
    </row>
    <row r="46" spans="1:23" ht="13.5" customHeight="1">
      <c r="A46" s="12">
        <v>8</v>
      </c>
      <c r="B46" s="42">
        <v>94967</v>
      </c>
      <c r="C46" s="20">
        <v>101785</v>
      </c>
      <c r="D46" s="21">
        <f t="shared" si="20"/>
        <v>1.0717933597986669</v>
      </c>
      <c r="E46" s="20">
        <v>92509</v>
      </c>
      <c r="F46" s="21">
        <f t="shared" si="21"/>
        <v>0.9088667288893255</v>
      </c>
      <c r="G46" s="41">
        <v>85604</v>
      </c>
      <c r="H46" s="21">
        <f t="shared" si="22"/>
        <v>0.9253586137564994</v>
      </c>
      <c r="I46" s="22">
        <v>42988</v>
      </c>
      <c r="J46" s="21">
        <f>I46/G46</f>
        <v>0.5021727956637541</v>
      </c>
      <c r="K46" s="21">
        <f t="shared" si="28"/>
        <v>0.4223412094119959</v>
      </c>
      <c r="L46" s="1"/>
      <c r="M46" s="12">
        <v>8</v>
      </c>
      <c r="N46" s="20">
        <v>73449</v>
      </c>
      <c r="O46" s="20">
        <v>63368</v>
      </c>
      <c r="P46" s="21">
        <f t="shared" si="24"/>
        <v>0.862748301542567</v>
      </c>
      <c r="Q46" s="20">
        <v>64432</v>
      </c>
      <c r="R46" s="21">
        <f t="shared" si="25"/>
        <v>1.0167908092412574</v>
      </c>
      <c r="S46" s="41">
        <v>55922</v>
      </c>
      <c r="T46" s="21">
        <f t="shared" si="26"/>
        <v>0.867922771293767</v>
      </c>
      <c r="U46" s="22">
        <v>28825</v>
      </c>
      <c r="V46" s="21">
        <f t="shared" si="27"/>
        <v>0.515450091198455</v>
      </c>
      <c r="W46" s="21">
        <f t="shared" si="29"/>
        <v>0.4548825905819972</v>
      </c>
    </row>
    <row r="47" spans="1:23" ht="13.5" customHeight="1" thickBot="1">
      <c r="A47" s="12">
        <v>9</v>
      </c>
      <c r="B47" s="42">
        <v>83864</v>
      </c>
      <c r="C47" s="20">
        <v>89417</v>
      </c>
      <c r="D47" s="21">
        <f t="shared" si="20"/>
        <v>1.0662143470380616</v>
      </c>
      <c r="E47" s="20">
        <v>69850</v>
      </c>
      <c r="F47" s="21">
        <f t="shared" si="21"/>
        <v>0.7811713656239865</v>
      </c>
      <c r="G47" s="41">
        <v>77837</v>
      </c>
      <c r="H47" s="21">
        <f t="shared" si="22"/>
        <v>1.1143450250536864</v>
      </c>
      <c r="I47" s="22">
        <v>47587</v>
      </c>
      <c r="J47" s="21">
        <f>I47/G47</f>
        <v>0.6113673445790563</v>
      </c>
      <c r="K47" s="27">
        <f t="shared" si="28"/>
        <v>0.532191865081584</v>
      </c>
      <c r="L47" s="1"/>
      <c r="M47" s="12">
        <v>9</v>
      </c>
      <c r="N47" s="20">
        <v>87363</v>
      </c>
      <c r="O47" s="20">
        <v>81929</v>
      </c>
      <c r="P47" s="21">
        <f t="shared" si="24"/>
        <v>0.937799755045042</v>
      </c>
      <c r="Q47" s="20">
        <v>40780</v>
      </c>
      <c r="R47" s="21">
        <f t="shared" si="25"/>
        <v>0.49774805014097573</v>
      </c>
      <c r="S47" s="41">
        <v>67039</v>
      </c>
      <c r="T47" s="21">
        <f t="shared" si="26"/>
        <v>1.6439185875429132</v>
      </c>
      <c r="U47" s="22"/>
      <c r="V47" s="21"/>
      <c r="W47" s="27"/>
    </row>
    <row r="48" spans="1:23" ht="13.5" customHeight="1">
      <c r="A48" s="12">
        <v>10</v>
      </c>
      <c r="B48" s="42">
        <v>67930</v>
      </c>
      <c r="C48" s="20">
        <v>73383</v>
      </c>
      <c r="D48" s="21">
        <f t="shared" si="20"/>
        <v>1.080273811276314</v>
      </c>
      <c r="E48" s="20">
        <v>35970</v>
      </c>
      <c r="F48" s="21">
        <f t="shared" si="21"/>
        <v>0.49016802256653447</v>
      </c>
      <c r="G48" s="41">
        <v>58466</v>
      </c>
      <c r="H48" s="21">
        <f t="shared" si="22"/>
        <v>1.625410063942174</v>
      </c>
      <c r="I48" s="22"/>
      <c r="J48" s="21"/>
      <c r="K48" s="24">
        <f t="shared" si="28"/>
        <v>0</v>
      </c>
      <c r="L48" s="1"/>
      <c r="M48" s="12">
        <v>10</v>
      </c>
      <c r="N48" s="20">
        <v>57884</v>
      </c>
      <c r="O48" s="20">
        <v>59145</v>
      </c>
      <c r="P48" s="21">
        <f t="shared" si="24"/>
        <v>1.0217849492087623</v>
      </c>
      <c r="Q48" s="20">
        <v>25663</v>
      </c>
      <c r="R48" s="21">
        <f t="shared" si="25"/>
        <v>0.43389973793220055</v>
      </c>
      <c r="S48" s="41">
        <v>57321</v>
      </c>
      <c r="T48" s="21">
        <f t="shared" si="26"/>
        <v>2.2336048006858125</v>
      </c>
      <c r="U48" s="22"/>
      <c r="V48" s="21"/>
      <c r="W48" s="24">
        <f t="shared" si="29"/>
        <v>0</v>
      </c>
    </row>
    <row r="49" spans="1:23" ht="13.5" customHeight="1">
      <c r="A49" s="12">
        <v>11</v>
      </c>
      <c r="B49" s="42">
        <v>76513</v>
      </c>
      <c r="C49" s="20">
        <v>80889</v>
      </c>
      <c r="D49" s="21">
        <f t="shared" si="20"/>
        <v>1.0571928953249774</v>
      </c>
      <c r="E49" s="20">
        <v>32294</v>
      </c>
      <c r="F49" s="21">
        <f t="shared" si="21"/>
        <v>0.39923846258452944</v>
      </c>
      <c r="G49" s="41">
        <v>54243</v>
      </c>
      <c r="H49" s="21">
        <f t="shared" si="22"/>
        <v>1.6796618566916455</v>
      </c>
      <c r="I49" s="22"/>
      <c r="J49" s="21"/>
      <c r="K49" s="21">
        <f t="shared" si="28"/>
        <v>0</v>
      </c>
      <c r="L49" s="1"/>
      <c r="M49" s="12">
        <v>11</v>
      </c>
      <c r="N49" s="20">
        <v>20886</v>
      </c>
      <c r="O49" s="20">
        <v>23434</v>
      </c>
      <c r="P49" s="21">
        <f t="shared" si="24"/>
        <v>1.1219955951354974</v>
      </c>
      <c r="Q49" s="20">
        <v>12090</v>
      </c>
      <c r="R49" s="21">
        <f t="shared" si="25"/>
        <v>0.515917043611846</v>
      </c>
      <c r="S49" s="41">
        <v>23197</v>
      </c>
      <c r="T49" s="21">
        <f t="shared" si="26"/>
        <v>1.9186931348221672</v>
      </c>
      <c r="U49" s="22"/>
      <c r="V49" s="21"/>
      <c r="W49" s="21">
        <f t="shared" si="29"/>
        <v>0</v>
      </c>
    </row>
    <row r="50" spans="1:23" ht="13.5" customHeight="1" thickBot="1">
      <c r="A50" s="14">
        <v>12</v>
      </c>
      <c r="B50" s="46">
        <v>72312</v>
      </c>
      <c r="C50" s="26">
        <v>73898</v>
      </c>
      <c r="D50" s="27">
        <f t="shared" si="20"/>
        <v>1.0219327359221153</v>
      </c>
      <c r="E50" s="26">
        <v>43483</v>
      </c>
      <c r="F50" s="21">
        <f t="shared" si="21"/>
        <v>0.58841917237273</v>
      </c>
      <c r="G50" s="54">
        <v>60302</v>
      </c>
      <c r="H50" s="31">
        <f t="shared" si="22"/>
        <v>1.3867948393625096</v>
      </c>
      <c r="I50" s="30"/>
      <c r="J50" s="31"/>
      <c r="K50" s="21">
        <f t="shared" si="28"/>
        <v>0</v>
      </c>
      <c r="L50" s="1"/>
      <c r="M50" s="14">
        <v>12</v>
      </c>
      <c r="N50" s="26">
        <v>20506</v>
      </c>
      <c r="O50" s="26">
        <v>23986</v>
      </c>
      <c r="P50" s="27">
        <f t="shared" si="24"/>
        <v>1.1697064273871063</v>
      </c>
      <c r="Q50" s="26">
        <v>19396</v>
      </c>
      <c r="R50" s="27">
        <f t="shared" si="25"/>
        <v>0.8086383723838906</v>
      </c>
      <c r="S50" s="54">
        <v>22615</v>
      </c>
      <c r="T50" s="31">
        <f t="shared" si="26"/>
        <v>1.1659620540317592</v>
      </c>
      <c r="U50" s="30"/>
      <c r="V50" s="31"/>
      <c r="W50" s="21">
        <f t="shared" si="29"/>
        <v>0</v>
      </c>
    </row>
    <row r="51" spans="1:23" ht="13.5" customHeight="1" thickBot="1">
      <c r="A51" s="15" t="s">
        <v>22</v>
      </c>
      <c r="B51" s="36">
        <f>SUM(B39:B40)</f>
        <v>131151</v>
      </c>
      <c r="C51" s="64">
        <f>SUM(C42:C47)</f>
        <v>466505</v>
      </c>
      <c r="D51" s="33">
        <f t="shared" si="20"/>
        <v>3.557006808945414</v>
      </c>
      <c r="E51" s="65">
        <f>SUM(E39:E40)</f>
        <v>137716</v>
      </c>
      <c r="F51" s="33">
        <f>SUM(E51/C51)</f>
        <v>0.295207982765458</v>
      </c>
      <c r="G51" s="58">
        <f>SUM(G42:G47)</f>
        <v>384465</v>
      </c>
      <c r="H51" s="33">
        <f>G51/E51</f>
        <v>2.7917235470097883</v>
      </c>
      <c r="I51" s="34">
        <f>SUM(I42:I47)</f>
        <v>152697</v>
      </c>
      <c r="J51" s="33">
        <f>I51/G51</f>
        <v>0.3971674924895634</v>
      </c>
      <c r="K51" s="27">
        <f t="shared" si="28"/>
        <v>0.32732125057609246</v>
      </c>
      <c r="L51" s="1"/>
      <c r="M51" s="70" t="s">
        <v>21</v>
      </c>
      <c r="N51" s="36">
        <f>SUM(N39:N40)</f>
        <v>38311</v>
      </c>
      <c r="O51" s="36">
        <f>SUM(O42:O46)</f>
        <v>256336</v>
      </c>
      <c r="P51" s="37">
        <f t="shared" si="24"/>
        <v>6.6909242776226145</v>
      </c>
      <c r="Q51" s="36">
        <f>SUM(Q39:Q40)</f>
        <v>40149</v>
      </c>
      <c r="R51" s="37">
        <f>SUM(Q51/O51)</f>
        <v>0.15662645902253292</v>
      </c>
      <c r="S51" s="58">
        <f>SUM(S42:S46)</f>
        <v>212291</v>
      </c>
      <c r="T51" s="33">
        <f>S51/Q51</f>
        <v>5.287578769085158</v>
      </c>
      <c r="U51" s="34">
        <f>SUM(U42:U46)</f>
        <v>97083</v>
      </c>
      <c r="V51" s="33">
        <f>U51/S51</f>
        <v>0.4573109552453943</v>
      </c>
      <c r="W51" s="27">
        <f>U51/O51</f>
        <v>0.3787333811871918</v>
      </c>
    </row>
    <row r="52" spans="1:23" ht="13.5" customHeight="1">
      <c r="A52" s="13" t="s">
        <v>12</v>
      </c>
      <c r="B52" s="23">
        <f>SUM(B39:B50)</f>
        <v>860662</v>
      </c>
      <c r="C52" s="23">
        <f>SUM(C39:C50)</f>
        <v>929895</v>
      </c>
      <c r="D52" s="24">
        <f t="shared" si="20"/>
        <v>1.0804415670727883</v>
      </c>
      <c r="E52" s="23">
        <f>SUM(E39:E50)</f>
        <v>755766</v>
      </c>
      <c r="F52" s="24">
        <f>SUM(E52/C52)</f>
        <v>0.8127433742519317</v>
      </c>
      <c r="G52" s="49">
        <f>SUM(G39:G50)</f>
        <v>722747</v>
      </c>
      <c r="H52" s="24">
        <f>G52/E52</f>
        <v>0.9563105511494299</v>
      </c>
      <c r="I52" s="25"/>
      <c r="J52" s="24"/>
      <c r="K52" s="24"/>
      <c r="L52" s="1"/>
      <c r="M52" s="13" t="s">
        <v>12</v>
      </c>
      <c r="N52" s="23">
        <f>SUM(N39:N50)</f>
        <v>521364</v>
      </c>
      <c r="O52" s="23">
        <f>SUM(O39:O50)</f>
        <v>507844</v>
      </c>
      <c r="P52" s="24">
        <f t="shared" si="24"/>
        <v>0.9740680215741785</v>
      </c>
      <c r="Q52" s="23">
        <f>SUM(Q39:Q50)</f>
        <v>418454</v>
      </c>
      <c r="R52" s="24">
        <f>SUM(Q52/O52)</f>
        <v>0.8239813801088524</v>
      </c>
      <c r="S52" s="49">
        <f>SUM(S39:S50)</f>
        <v>436501</v>
      </c>
      <c r="T52" s="24">
        <f>S52/Q52</f>
        <v>1.0431277989934378</v>
      </c>
      <c r="U52" s="25"/>
      <c r="V52" s="24"/>
      <c r="W52" s="24"/>
    </row>
    <row r="53" spans="1:23" ht="13.5" customHeight="1">
      <c r="A53" s="4" t="s">
        <v>9</v>
      </c>
      <c r="B53" s="4"/>
      <c r="C53" s="4"/>
      <c r="D53" s="4"/>
      <c r="E53" s="9"/>
      <c r="F53" s="10"/>
      <c r="G53" s="11"/>
      <c r="H53" s="10"/>
      <c r="I53" s="10"/>
      <c r="J53" s="10"/>
      <c r="K53" s="10"/>
      <c r="L53" s="4"/>
      <c r="M53" s="4" t="s">
        <v>18</v>
      </c>
      <c r="N53" s="4"/>
      <c r="O53" s="4"/>
      <c r="P53" s="4"/>
      <c r="Q53" s="4"/>
      <c r="R53" s="4"/>
      <c r="S53" s="5"/>
      <c r="T53" s="4"/>
      <c r="U53" s="4"/>
      <c r="V53" s="4"/>
      <c r="W53" s="4"/>
    </row>
  </sheetData>
  <sheetProtection sheet="1" objects="1" scenarios="1"/>
  <mergeCells count="2">
    <mergeCell ref="M37:W37"/>
    <mergeCell ref="A19:K19"/>
  </mergeCells>
  <printOptions/>
  <pageMargins left="0.27" right="0" top="1.24" bottom="0.21" header="0.5118110236220472" footer="0.5118110236220472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1" sqref="A1:IV16384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9">
      <selection activeCell="A91" sqref="A1:IV16384"/>
    </sheetView>
  </sheetViews>
  <sheetFormatPr defaultColWidth="11.19921875" defaultRowHeight="15"/>
  <cols>
    <col min="16" max="16" width="10.59765625" style="2" customWidth="1"/>
    <col min="25" max="25" width="10.59765625" style="2" customWidth="1"/>
    <col min="34" max="34" width="10.59765625" style="2" customWidth="1"/>
    <col min="35" max="35" width="10.59765625" style="3" customWidth="1"/>
  </cols>
  <sheetData/>
  <printOptions/>
  <pageMargins left="0.6299212598425197" right="0.5905511811023623" top="0.984251968503937" bottom="0.984251968503937" header="0.5118110236220472" footer="0.5118110236220472"/>
  <pageSetup orientation="portrait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N1">
      <selection activeCell="W15" sqref="A1:IV16384"/>
    </sheetView>
  </sheetViews>
  <sheetFormatPr defaultColWidth="11.19921875" defaultRowHeight="15"/>
  <sheetData/>
  <printOptions/>
  <pageMargins left="0.37" right="0.38" top="0.984251968503937" bottom="0.984251968503937" header="0.5118110236220472" footer="0.5118110236220472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ISHIHARA Yoshiro</cp:lastModifiedBy>
  <cp:lastPrinted>2003-07-10T01:06:14Z</cp:lastPrinted>
  <dcterms:created xsi:type="dcterms:W3CDTF">2003-02-24T04:53:33Z</dcterms:created>
  <cp:category/>
  <cp:version/>
  <cp:contentType/>
  <cp:contentStatus/>
</cp:coreProperties>
</file>