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836" yWindow="700" windowWidth="17980" windowHeight="12900" tabRatio="223" activeTab="0"/>
  </bookViews>
  <sheets>
    <sheet name="欧州宿泊数" sheetId="1" r:id="rId1"/>
  </sheets>
  <definedNames>
    <definedName name="_xlnm.Print_Area" localSheetId="0">'欧州宿泊数'!$A$2:$U$52</definedName>
  </definedNames>
  <calcPr fullCalcOnLoad="1"/>
</workbook>
</file>

<file path=xl/sharedStrings.xml><?xml version="1.0" encoding="utf-8"?>
<sst xmlns="http://schemas.openxmlformats.org/spreadsheetml/2006/main" count="129" uniqueCount="44">
  <si>
    <t>１月</t>
  </si>
  <si>
    <t>２月</t>
  </si>
  <si>
    <t>スイス</t>
  </si>
  <si>
    <t>10月</t>
  </si>
  <si>
    <t>11月</t>
  </si>
  <si>
    <t>12月</t>
  </si>
  <si>
    <t>３月</t>
  </si>
  <si>
    <t>４月</t>
  </si>
  <si>
    <t>５月</t>
  </si>
  <si>
    <t>６月</t>
  </si>
  <si>
    <t>７月</t>
  </si>
  <si>
    <t>８月</t>
  </si>
  <si>
    <t>９月</t>
  </si>
  <si>
    <t>暦年</t>
  </si>
  <si>
    <t>オーストリア</t>
  </si>
  <si>
    <t>ドイツ</t>
  </si>
  <si>
    <t>日本人欧州宿泊数</t>
  </si>
  <si>
    <t>（宿泊数：前年比）</t>
  </si>
  <si>
    <t>フィンランド</t>
  </si>
  <si>
    <t>2002年</t>
  </si>
  <si>
    <t>2003年</t>
  </si>
  <si>
    <t>前年比</t>
  </si>
  <si>
    <t>チェコ</t>
  </si>
  <si>
    <t>ハンガリー</t>
  </si>
  <si>
    <t>スペイン</t>
  </si>
  <si>
    <t>スウェーデン</t>
  </si>
  <si>
    <t>2002年</t>
  </si>
  <si>
    <t>2003年</t>
  </si>
  <si>
    <t>前年比</t>
  </si>
  <si>
    <t>モナコ</t>
  </si>
  <si>
    <t>※各観光局及び統計局調べ</t>
  </si>
  <si>
    <t>Y to D</t>
  </si>
  <si>
    <t>ベルギー</t>
  </si>
  <si>
    <t>パリ</t>
  </si>
  <si>
    <t>ラトビア</t>
  </si>
  <si>
    <t>スロヴェニア</t>
  </si>
  <si>
    <t>クロアチア</t>
  </si>
  <si>
    <t>デンマーク</t>
  </si>
  <si>
    <t>エストニア</t>
  </si>
  <si>
    <t>アイスランド</t>
  </si>
  <si>
    <t>ノルウェー</t>
  </si>
  <si>
    <t>イタリア・ヴェネト州</t>
  </si>
  <si>
    <t>リトアニア</t>
  </si>
  <si>
    <t>オランダ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</si>
</sst>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#,##0_ "/>
    <numFmt numFmtId="180" formatCode="0_ "/>
    <numFmt numFmtId="181" formatCode="0_);[Red]\(0\)"/>
    <numFmt numFmtId="182" formatCode="0.00_ ;[Red]\-0.00\ "/>
    <numFmt numFmtId="183" formatCode="0.0000_ ;[Red]\-0.0000\ "/>
    <numFmt numFmtId="184" formatCode="0.000000%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.000000000;[Red]\-#,##0.000000000"/>
    <numFmt numFmtId="193" formatCode="#,##0.0000000000;[Red]\-#,##0.0000000000"/>
    <numFmt numFmtId="194" formatCode="0.0000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Osaka"/>
      <family val="3"/>
    </font>
    <font>
      <sz val="14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8" fontId="0" fillId="0" borderId="0" xfId="0" applyNumberFormat="1" applyAlignment="1">
      <alignment/>
    </xf>
    <xf numFmtId="38" fontId="0" fillId="0" borderId="2" xfId="17" applyBorder="1" applyAlignment="1">
      <alignment/>
    </xf>
    <xf numFmtId="176" fontId="0" fillId="0" borderId="3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0" borderId="6" xfId="17" applyBorder="1" applyAlignment="1">
      <alignment/>
    </xf>
    <xf numFmtId="176" fontId="0" fillId="0" borderId="7" xfId="15" applyNumberFormat="1" applyBorder="1" applyAlignment="1">
      <alignment/>
    </xf>
    <xf numFmtId="0" fontId="0" fillId="0" borderId="8" xfId="0" applyBorder="1" applyAlignment="1">
      <alignment horizontal="center"/>
    </xf>
    <xf numFmtId="38" fontId="0" fillId="0" borderId="9" xfId="17" applyBorder="1" applyAlignment="1">
      <alignment/>
    </xf>
    <xf numFmtId="176" fontId="0" fillId="0" borderId="10" xfId="15" applyNumberFormat="1" applyBorder="1" applyAlignment="1">
      <alignment/>
    </xf>
    <xf numFmtId="0" fontId="0" fillId="0" borderId="11" xfId="0" applyBorder="1" applyAlignment="1">
      <alignment horizontal="center"/>
    </xf>
    <xf numFmtId="38" fontId="0" fillId="0" borderId="12" xfId="17" applyBorder="1" applyAlignment="1">
      <alignment/>
    </xf>
    <xf numFmtId="176" fontId="0" fillId="0" borderId="13" xfId="15" applyNumberFormat="1" applyBorder="1" applyAlignment="1">
      <alignment/>
    </xf>
    <xf numFmtId="3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38" fontId="0" fillId="0" borderId="14" xfId="17" applyBorder="1" applyAlignment="1">
      <alignment/>
    </xf>
    <xf numFmtId="176" fontId="0" fillId="0" borderId="15" xfId="15" applyNumberFormat="1" applyBorder="1" applyAlignment="1">
      <alignment/>
    </xf>
    <xf numFmtId="38" fontId="0" fillId="0" borderId="6" xfId="17" applyBorder="1" applyAlignment="1">
      <alignment horizontal="right"/>
    </xf>
    <xf numFmtId="38" fontId="0" fillId="0" borderId="2" xfId="17" applyBorder="1" applyAlignment="1">
      <alignment horizontal="right"/>
    </xf>
    <xf numFmtId="38" fontId="0" fillId="0" borderId="12" xfId="17" applyBorder="1" applyAlignment="1">
      <alignment horizontal="right"/>
    </xf>
    <xf numFmtId="38" fontId="0" fillId="0" borderId="9" xfId="17" applyBorder="1" applyAlignment="1">
      <alignment horizontal="right"/>
    </xf>
    <xf numFmtId="38" fontId="0" fillId="0" borderId="14" xfId="17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38" fontId="0" fillId="0" borderId="9" xfId="0" applyNumberFormat="1" applyBorder="1" applyAlignment="1">
      <alignment horizontal="right"/>
    </xf>
    <xf numFmtId="38" fontId="0" fillId="0" borderId="9" xfId="0" applyNumberFormat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7" fillId="0" borderId="0" xfId="0" applyFont="1" applyBorder="1" applyAlignment="1">
      <alignment horizontal="right" vertical="top"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76" fontId="0" fillId="0" borderId="27" xfId="15" applyNumberFormat="1" applyBorder="1" applyAlignment="1">
      <alignment/>
    </xf>
    <xf numFmtId="176" fontId="0" fillId="0" borderId="0" xfId="15" applyNumberFormat="1" applyAlignment="1">
      <alignment/>
    </xf>
    <xf numFmtId="176" fontId="0" fillId="0" borderId="0" xfId="15" applyNumberFormat="1" applyBorder="1" applyAlignment="1">
      <alignment/>
    </xf>
    <xf numFmtId="3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3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8" fontId="0" fillId="2" borderId="28" xfId="17" applyFill="1" applyBorder="1" applyAlignment="1">
      <alignment horizontal="right" wrapText="1"/>
    </xf>
    <xf numFmtId="38" fontId="0" fillId="0" borderId="26" xfId="17" applyBorder="1" applyAlignment="1">
      <alignment horizontal="right" vertical="center"/>
    </xf>
    <xf numFmtId="176" fontId="0" fillId="0" borderId="27" xfId="15" applyNumberFormat="1" applyBorder="1" applyAlignment="1">
      <alignment horizontal="right" vertical="center"/>
    </xf>
    <xf numFmtId="38" fontId="0" fillId="0" borderId="2" xfId="17" applyBorder="1" applyAlignment="1">
      <alignment horizontal="right" vertical="center"/>
    </xf>
    <xf numFmtId="176" fontId="0" fillId="0" borderId="3" xfId="15" applyNumberFormat="1" applyBorder="1" applyAlignment="1">
      <alignment horizontal="right" vertical="center"/>
    </xf>
    <xf numFmtId="38" fontId="0" fillId="2" borderId="29" xfId="17" applyFill="1" applyBorder="1" applyAlignment="1">
      <alignment horizontal="right" wrapText="1"/>
    </xf>
    <xf numFmtId="38" fontId="0" fillId="0" borderId="0" xfId="0" applyNumberFormat="1" applyAlignment="1">
      <alignment/>
    </xf>
    <xf numFmtId="176" fontId="0" fillId="0" borderId="0" xfId="15" applyNumberForma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76" fontId="0" fillId="0" borderId="15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176" fontId="0" fillId="0" borderId="15" xfId="15" applyNumberForma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38" fontId="0" fillId="0" borderId="14" xfId="17" applyBorder="1" applyAlignment="1">
      <alignment horizontal="right" vertical="center"/>
    </xf>
    <xf numFmtId="176" fontId="0" fillId="0" borderId="37" xfId="15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8" fillId="0" borderId="38" xfId="0" applyFont="1" applyBorder="1" applyAlignment="1">
      <alignment horizontal="center"/>
    </xf>
    <xf numFmtId="38" fontId="0" fillId="0" borderId="39" xfId="17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P16">
      <selection activeCell="AB34" sqref="AB34"/>
    </sheetView>
  </sheetViews>
  <sheetFormatPr defaultColWidth="11.19921875" defaultRowHeight="15"/>
  <cols>
    <col min="1" max="1" width="5.09765625" style="0" bestFit="1" customWidth="1"/>
    <col min="2" max="2" width="8.59765625" style="0" customWidth="1"/>
    <col min="3" max="3" width="7.59765625" style="0" hidden="1" customWidth="1"/>
    <col min="4" max="4" width="8.69921875" style="0" customWidth="1"/>
    <col min="5" max="5" width="6.59765625" style="0" customWidth="1"/>
    <col min="6" max="6" width="8.59765625" style="0" customWidth="1"/>
    <col min="7" max="7" width="6.59765625" style="0" hidden="1" customWidth="1"/>
    <col min="8" max="8" width="8.59765625" style="0" customWidth="1"/>
    <col min="9" max="9" width="6.59765625" style="0" customWidth="1"/>
    <col min="10" max="10" width="8.59765625" style="0" customWidth="1"/>
    <col min="11" max="11" width="7" style="0" hidden="1" customWidth="1"/>
    <col min="12" max="12" width="8.59765625" style="0" customWidth="1"/>
    <col min="13" max="13" width="6.59765625" style="0" customWidth="1"/>
    <col min="14" max="14" width="8.59765625" style="0" customWidth="1"/>
    <col min="15" max="15" width="7.59765625" style="0" hidden="1" customWidth="1"/>
    <col min="16" max="16" width="8.59765625" style="0" customWidth="1"/>
    <col min="17" max="17" width="6.59765625" style="0" customWidth="1"/>
    <col min="18" max="18" width="9.09765625" style="0" bestFit="1" customWidth="1"/>
    <col min="19" max="19" width="8.3984375" style="0" hidden="1" customWidth="1"/>
    <col min="20" max="20" width="8.3984375" style="0" customWidth="1"/>
    <col min="21" max="21" width="6.59765625" style="0" customWidth="1"/>
    <col min="22" max="22" width="8.59765625" style="0" customWidth="1"/>
    <col min="23" max="23" width="7.59765625" style="0" hidden="1" customWidth="1"/>
    <col min="24" max="24" width="8.8984375" style="0" customWidth="1"/>
    <col min="25" max="25" width="6.59765625" style="0" customWidth="1"/>
    <col min="26" max="26" width="8.59765625" style="0" customWidth="1"/>
    <col min="27" max="27" width="9.19921875" style="0" hidden="1" customWidth="1"/>
    <col min="28" max="28" width="9.09765625" style="0" bestFit="1" customWidth="1"/>
    <col min="29" max="30" width="6.59765625" style="0" customWidth="1"/>
  </cols>
  <sheetData>
    <row r="1" spans="1:29" ht="19.5" thickBot="1">
      <c r="A1" s="98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32" s="30" customFormat="1" ht="15.75">
      <c r="A2" s="34"/>
      <c r="B2" s="82" t="s">
        <v>14</v>
      </c>
      <c r="C2" s="83"/>
      <c r="D2" s="83"/>
      <c r="E2" s="84"/>
      <c r="F2" s="82" t="s">
        <v>32</v>
      </c>
      <c r="G2" s="83"/>
      <c r="H2" s="83"/>
      <c r="I2" s="84"/>
      <c r="J2" s="82" t="s">
        <v>22</v>
      </c>
      <c r="K2" s="83"/>
      <c r="L2" s="83"/>
      <c r="M2" s="84"/>
      <c r="N2" s="82" t="s">
        <v>36</v>
      </c>
      <c r="O2" s="83"/>
      <c r="P2" s="83"/>
      <c r="Q2" s="84"/>
      <c r="R2" s="82" t="s">
        <v>37</v>
      </c>
      <c r="S2" s="83"/>
      <c r="T2" s="83"/>
      <c r="U2" s="84"/>
      <c r="V2" s="82" t="s">
        <v>38</v>
      </c>
      <c r="W2" s="83"/>
      <c r="X2" s="83"/>
      <c r="Y2" s="84"/>
      <c r="Z2" s="82" t="s">
        <v>18</v>
      </c>
      <c r="AA2" s="83"/>
      <c r="AB2" s="83"/>
      <c r="AC2" s="84"/>
      <c r="AE2" s="80">
        <f>T10+D44+T44</f>
        <v>47674</v>
      </c>
      <c r="AF2" s="81">
        <f>AE2/AE3</f>
        <v>0.7198139843879754</v>
      </c>
    </row>
    <row r="3" spans="1:32" s="30" customFormat="1" ht="16.5" thickBot="1">
      <c r="A3" s="35"/>
      <c r="B3" s="36" t="s">
        <v>19</v>
      </c>
      <c r="C3" s="37"/>
      <c r="D3" s="36" t="s">
        <v>20</v>
      </c>
      <c r="E3" s="38" t="s">
        <v>21</v>
      </c>
      <c r="F3" s="36" t="s">
        <v>26</v>
      </c>
      <c r="G3" s="37"/>
      <c r="H3" s="36" t="s">
        <v>27</v>
      </c>
      <c r="I3" s="38" t="s">
        <v>28</v>
      </c>
      <c r="J3" s="36" t="s">
        <v>19</v>
      </c>
      <c r="K3" s="37"/>
      <c r="L3" s="36" t="s">
        <v>20</v>
      </c>
      <c r="M3" s="38" t="s">
        <v>21</v>
      </c>
      <c r="N3" s="36" t="s">
        <v>19</v>
      </c>
      <c r="O3" s="37"/>
      <c r="P3" s="36" t="s">
        <v>20</v>
      </c>
      <c r="Q3" s="38" t="s">
        <v>21</v>
      </c>
      <c r="R3" s="36" t="s">
        <v>19</v>
      </c>
      <c r="S3" s="37"/>
      <c r="T3" s="36" t="s">
        <v>20</v>
      </c>
      <c r="U3" s="38" t="s">
        <v>21</v>
      </c>
      <c r="V3" s="36" t="s">
        <v>19</v>
      </c>
      <c r="W3" s="37"/>
      <c r="X3" s="36" t="s">
        <v>20</v>
      </c>
      <c r="Y3" s="38" t="s">
        <v>21</v>
      </c>
      <c r="Z3" s="36" t="s">
        <v>19</v>
      </c>
      <c r="AA3" s="37"/>
      <c r="AB3" s="36" t="s">
        <v>20</v>
      </c>
      <c r="AC3" s="38" t="s">
        <v>21</v>
      </c>
      <c r="AE3" s="80">
        <f>R10+B44+R44</f>
        <v>66231</v>
      </c>
      <c r="AF3" s="81"/>
    </row>
    <row r="4" spans="1:32" ht="15.75">
      <c r="A4" s="6" t="s">
        <v>0</v>
      </c>
      <c r="B4" s="7">
        <v>16368</v>
      </c>
      <c r="C4" s="8">
        <v>0.752</v>
      </c>
      <c r="D4" s="7">
        <v>19318</v>
      </c>
      <c r="E4" s="8">
        <v>1.18</v>
      </c>
      <c r="F4" s="40">
        <v>10283</v>
      </c>
      <c r="G4" s="62">
        <v>0.621</v>
      </c>
      <c r="H4" s="40">
        <v>12029</v>
      </c>
      <c r="I4" s="62">
        <f>H4/F4</f>
        <v>1.1697948069629485</v>
      </c>
      <c r="J4" s="7">
        <v>7046</v>
      </c>
      <c r="K4" s="8"/>
      <c r="L4" s="75">
        <v>7809</v>
      </c>
      <c r="M4" s="76">
        <f aca="true" t="shared" si="0" ref="M4:M9">L4/J4</f>
        <v>1.1082883905762135</v>
      </c>
      <c r="N4" s="7">
        <v>787</v>
      </c>
      <c r="O4" s="8"/>
      <c r="P4" s="7">
        <v>758</v>
      </c>
      <c r="Q4" s="8">
        <f aca="true" t="shared" si="1" ref="Q4:Q10">P4/N4</f>
        <v>0.963151207115629</v>
      </c>
      <c r="R4" s="7">
        <v>4093</v>
      </c>
      <c r="S4" s="8">
        <v>1.076</v>
      </c>
      <c r="T4" s="7">
        <v>3626</v>
      </c>
      <c r="U4" s="8">
        <f aca="true" t="shared" si="2" ref="U4:U10">T4/R4</f>
        <v>0.8859027608111409</v>
      </c>
      <c r="V4" s="66">
        <v>161</v>
      </c>
      <c r="W4" s="8"/>
      <c r="X4" s="19">
        <v>304</v>
      </c>
      <c r="Y4" s="67">
        <f aca="true" t="shared" si="3" ref="Y4:Y10">X4/V4</f>
        <v>1.8881987577639752</v>
      </c>
      <c r="Z4" s="7">
        <v>8601</v>
      </c>
      <c r="AA4" s="8">
        <v>0.618</v>
      </c>
      <c r="AB4" s="7">
        <v>10543</v>
      </c>
      <c r="AC4" s="8">
        <v>1.231</v>
      </c>
      <c r="AE4" s="68"/>
      <c r="AF4" s="68"/>
    </row>
    <row r="5" spans="1:32" ht="15.75">
      <c r="A5" s="1" t="s">
        <v>1</v>
      </c>
      <c r="B5" s="3">
        <v>21979</v>
      </c>
      <c r="C5" s="4">
        <v>0.798</v>
      </c>
      <c r="D5" s="3">
        <v>27665</v>
      </c>
      <c r="E5" s="4">
        <f aca="true" t="shared" si="4" ref="E5:E10">D5/B5</f>
        <v>1.2587014877837936</v>
      </c>
      <c r="F5" s="41">
        <v>12289</v>
      </c>
      <c r="G5" s="63">
        <v>0.786</v>
      </c>
      <c r="H5" s="41">
        <v>13537</v>
      </c>
      <c r="I5" s="63">
        <f>H5/F5</f>
        <v>1.1015542354951582</v>
      </c>
      <c r="J5" s="3">
        <v>10561</v>
      </c>
      <c r="K5" s="4"/>
      <c r="L5" s="77">
        <v>8880</v>
      </c>
      <c r="M5" s="78">
        <f t="shared" si="0"/>
        <v>0.8408294669065429</v>
      </c>
      <c r="N5" s="3">
        <v>583</v>
      </c>
      <c r="O5" s="4"/>
      <c r="P5" s="3">
        <v>666</v>
      </c>
      <c r="Q5" s="8">
        <f t="shared" si="1"/>
        <v>1.1423670668953687</v>
      </c>
      <c r="R5" s="3">
        <v>5719</v>
      </c>
      <c r="S5" s="4">
        <v>1.099</v>
      </c>
      <c r="T5" s="3">
        <v>5591</v>
      </c>
      <c r="U5" s="4">
        <f t="shared" si="2"/>
        <v>0.9776184647665676</v>
      </c>
      <c r="V5" s="42">
        <v>395</v>
      </c>
      <c r="W5" s="4"/>
      <c r="X5" s="20">
        <v>247</v>
      </c>
      <c r="Y5" s="18">
        <f t="shared" si="3"/>
        <v>0.6253164556962025</v>
      </c>
      <c r="Z5" s="3">
        <v>11770</v>
      </c>
      <c r="AA5" s="4">
        <v>0.755</v>
      </c>
      <c r="AB5" s="3">
        <v>10328</v>
      </c>
      <c r="AC5" s="4">
        <f aca="true" t="shared" si="5" ref="AC5:AC10">AB5/Z5</f>
        <v>0.8774851316907392</v>
      </c>
      <c r="AE5" s="2"/>
      <c r="AF5" s="68"/>
    </row>
    <row r="6" spans="1:31" ht="15.75">
      <c r="A6" s="1" t="s">
        <v>6</v>
      </c>
      <c r="B6" s="3">
        <v>29984</v>
      </c>
      <c r="C6" s="4">
        <v>0.816</v>
      </c>
      <c r="D6" s="3">
        <v>33477</v>
      </c>
      <c r="E6" s="4">
        <f t="shared" si="4"/>
        <v>1.1164954642475988</v>
      </c>
      <c r="F6" s="41">
        <v>18820</v>
      </c>
      <c r="G6" s="63">
        <v>0.649</v>
      </c>
      <c r="H6" s="41">
        <v>15387</v>
      </c>
      <c r="I6" s="62">
        <f>H6/F6</f>
        <v>0.8175876726886291</v>
      </c>
      <c r="J6" s="3">
        <v>13839</v>
      </c>
      <c r="K6" s="4"/>
      <c r="L6" s="77">
        <v>13960</v>
      </c>
      <c r="M6" s="78">
        <f t="shared" si="0"/>
        <v>1.0087434063154852</v>
      </c>
      <c r="N6" s="3">
        <v>1453</v>
      </c>
      <c r="O6" s="4"/>
      <c r="P6" s="3">
        <v>1181</v>
      </c>
      <c r="Q6" s="8">
        <f t="shared" si="1"/>
        <v>0.8128011011699932</v>
      </c>
      <c r="R6" s="3">
        <v>4631</v>
      </c>
      <c r="S6" s="4">
        <v>0.721</v>
      </c>
      <c r="T6" s="3">
        <v>5153</v>
      </c>
      <c r="U6" s="4">
        <f t="shared" si="2"/>
        <v>1.112718635283956</v>
      </c>
      <c r="V6" s="20">
        <v>743</v>
      </c>
      <c r="W6" s="4"/>
      <c r="X6" s="20">
        <v>193</v>
      </c>
      <c r="Y6" s="4">
        <f t="shared" si="3"/>
        <v>0.2597577388963661</v>
      </c>
      <c r="Z6" s="3">
        <v>9297</v>
      </c>
      <c r="AA6" s="4">
        <v>0.763</v>
      </c>
      <c r="AB6" s="3">
        <v>7903</v>
      </c>
      <c r="AC6" s="4">
        <f t="shared" si="5"/>
        <v>0.8500591588684522</v>
      </c>
      <c r="AE6" s="2"/>
    </row>
    <row r="7" spans="1:29" ht="15.75">
      <c r="A7" s="1" t="s">
        <v>7</v>
      </c>
      <c r="B7" s="3">
        <v>31258</v>
      </c>
      <c r="C7" s="4">
        <v>0.859</v>
      </c>
      <c r="D7" s="3">
        <v>21894</v>
      </c>
      <c r="E7" s="4">
        <f t="shared" si="4"/>
        <v>0.7004286902552946</v>
      </c>
      <c r="F7" s="41">
        <v>35865</v>
      </c>
      <c r="G7" s="63">
        <v>0.959</v>
      </c>
      <c r="H7" s="3">
        <v>26837</v>
      </c>
      <c r="I7" s="63">
        <f>H7/F7</f>
        <v>0.7482782657186672</v>
      </c>
      <c r="J7" s="3">
        <v>17396</v>
      </c>
      <c r="K7" s="4"/>
      <c r="L7" s="3">
        <v>13551</v>
      </c>
      <c r="M7" s="4">
        <f t="shared" si="0"/>
        <v>0.7789721775120717</v>
      </c>
      <c r="N7" s="3">
        <v>2579</v>
      </c>
      <c r="O7" s="4"/>
      <c r="P7" s="3">
        <v>2789</v>
      </c>
      <c r="Q7" s="4">
        <f t="shared" si="1"/>
        <v>1.081426909654905</v>
      </c>
      <c r="R7" s="3">
        <v>4331</v>
      </c>
      <c r="S7" s="4">
        <v>0.969</v>
      </c>
      <c r="T7" s="3">
        <v>3872</v>
      </c>
      <c r="U7" s="4">
        <f t="shared" si="2"/>
        <v>0.8940198568459939</v>
      </c>
      <c r="V7" s="20">
        <v>480</v>
      </c>
      <c r="W7" s="4"/>
      <c r="X7" s="20">
        <v>706</v>
      </c>
      <c r="Y7" s="4">
        <f t="shared" si="3"/>
        <v>1.4708333333333334</v>
      </c>
      <c r="Z7" s="3">
        <v>4858</v>
      </c>
      <c r="AA7" s="4">
        <v>1.019</v>
      </c>
      <c r="AB7" s="3">
        <v>4694</v>
      </c>
      <c r="AC7" s="4">
        <f t="shared" si="5"/>
        <v>0.9662412515438452</v>
      </c>
    </row>
    <row r="8" spans="1:31" ht="15.75" customHeight="1">
      <c r="A8" s="1" t="s">
        <v>8</v>
      </c>
      <c r="B8" s="3">
        <v>45187</v>
      </c>
      <c r="C8" s="4">
        <v>0.873</v>
      </c>
      <c r="D8" s="3">
        <v>25396</v>
      </c>
      <c r="E8" s="4">
        <f t="shared" si="4"/>
        <v>0.5620200500143847</v>
      </c>
      <c r="F8" s="41">
        <v>40270</v>
      </c>
      <c r="G8" s="63">
        <v>0.728</v>
      </c>
      <c r="H8" s="42"/>
      <c r="I8" s="63"/>
      <c r="J8" s="3">
        <v>27006</v>
      </c>
      <c r="K8" s="4"/>
      <c r="L8" s="3">
        <v>16001</v>
      </c>
      <c r="M8" s="4">
        <f t="shared" si="0"/>
        <v>0.5924979634155373</v>
      </c>
      <c r="N8" s="3">
        <v>3752</v>
      </c>
      <c r="O8" s="4"/>
      <c r="P8" s="3">
        <v>2820</v>
      </c>
      <c r="Q8" s="4">
        <f t="shared" si="1"/>
        <v>0.7515991471215352</v>
      </c>
      <c r="R8" s="3">
        <v>8576</v>
      </c>
      <c r="S8" s="4">
        <v>1.017</v>
      </c>
      <c r="T8" s="3">
        <v>6555</v>
      </c>
      <c r="U8" s="4">
        <f t="shared" si="2"/>
        <v>0.7643423507462687</v>
      </c>
      <c r="V8" s="20">
        <v>918</v>
      </c>
      <c r="W8" s="4"/>
      <c r="X8" s="20">
        <v>719</v>
      </c>
      <c r="Y8" s="4">
        <f t="shared" si="3"/>
        <v>0.7832244008714597</v>
      </c>
      <c r="Z8" s="3">
        <v>7370</v>
      </c>
      <c r="AA8" s="4">
        <v>0.928</v>
      </c>
      <c r="AB8" s="3">
        <v>7072</v>
      </c>
      <c r="AC8" s="4">
        <f t="shared" si="5"/>
        <v>0.9595658073270014</v>
      </c>
      <c r="AE8" s="2"/>
    </row>
    <row r="9" spans="1:29" ht="16.5" thickBot="1">
      <c r="A9" s="12" t="s">
        <v>9</v>
      </c>
      <c r="B9" s="13">
        <v>51458</v>
      </c>
      <c r="C9" s="14">
        <v>0.8</v>
      </c>
      <c r="D9" s="13">
        <v>33409</v>
      </c>
      <c r="E9" s="14">
        <f t="shared" si="4"/>
        <v>0.6492479303509658</v>
      </c>
      <c r="F9" s="15">
        <v>23856</v>
      </c>
      <c r="G9" s="16">
        <v>0.776</v>
      </c>
      <c r="H9" s="44"/>
      <c r="I9" s="16"/>
      <c r="J9" s="13">
        <v>26337</v>
      </c>
      <c r="K9" s="14"/>
      <c r="L9" s="13">
        <v>18742</v>
      </c>
      <c r="M9" s="14">
        <f t="shared" si="0"/>
        <v>0.7116224323195505</v>
      </c>
      <c r="N9" s="13">
        <v>2788</v>
      </c>
      <c r="O9" s="14"/>
      <c r="P9" s="13">
        <v>3256</v>
      </c>
      <c r="Q9" s="14">
        <f t="shared" si="1"/>
        <v>1.1678622668579628</v>
      </c>
      <c r="R9" s="13">
        <v>12011</v>
      </c>
      <c r="S9" s="14">
        <v>0.789</v>
      </c>
      <c r="T9" s="13">
        <v>10112</v>
      </c>
      <c r="U9" s="14">
        <f t="shared" si="2"/>
        <v>0.8418949296478229</v>
      </c>
      <c r="V9" s="21">
        <v>1573</v>
      </c>
      <c r="W9" s="14"/>
      <c r="X9" s="21">
        <v>1259</v>
      </c>
      <c r="Y9" s="14">
        <f t="shared" si="3"/>
        <v>0.8003814367450731</v>
      </c>
      <c r="Z9" s="13">
        <v>15329</v>
      </c>
      <c r="AA9" s="14">
        <v>0.862</v>
      </c>
      <c r="AB9" s="13">
        <v>12670</v>
      </c>
      <c r="AC9" s="14">
        <f t="shared" si="5"/>
        <v>0.8265379346337008</v>
      </c>
    </row>
    <row r="10" spans="1:29" ht="15.75">
      <c r="A10" s="6" t="s">
        <v>10</v>
      </c>
      <c r="B10" s="7">
        <v>57770</v>
      </c>
      <c r="C10" s="8">
        <v>0.863</v>
      </c>
      <c r="D10" s="7">
        <v>43748</v>
      </c>
      <c r="E10" s="8">
        <f t="shared" si="4"/>
        <v>0.7572788644625238</v>
      </c>
      <c r="F10" s="40">
        <v>27137</v>
      </c>
      <c r="G10" s="62">
        <v>0.763</v>
      </c>
      <c r="H10" s="45"/>
      <c r="I10" s="62"/>
      <c r="J10" s="7">
        <v>21090</v>
      </c>
      <c r="K10" s="8"/>
      <c r="L10" s="7"/>
      <c r="M10" s="8"/>
      <c r="N10" s="7">
        <v>2546</v>
      </c>
      <c r="O10" s="8"/>
      <c r="P10" s="7">
        <v>3269</v>
      </c>
      <c r="Q10" s="8">
        <f t="shared" si="1"/>
        <v>1.283974862529458</v>
      </c>
      <c r="R10" s="7">
        <v>14506</v>
      </c>
      <c r="S10" s="8">
        <v>0.907</v>
      </c>
      <c r="T10" s="7">
        <v>12023</v>
      </c>
      <c r="U10" s="8">
        <f t="shared" si="2"/>
        <v>0.8288294498828072</v>
      </c>
      <c r="V10" s="19">
        <v>1707</v>
      </c>
      <c r="W10" s="8"/>
      <c r="X10" s="19">
        <v>1361</v>
      </c>
      <c r="Y10" s="8">
        <f t="shared" si="3"/>
        <v>0.7973052138254247</v>
      </c>
      <c r="Z10" s="7">
        <v>16019</v>
      </c>
      <c r="AA10" s="8">
        <v>0.948</v>
      </c>
      <c r="AB10" s="7">
        <v>12565</v>
      </c>
      <c r="AC10" s="8">
        <f t="shared" si="5"/>
        <v>0.7843810475060865</v>
      </c>
    </row>
    <row r="11" spans="1:29" ht="15.75">
      <c r="A11" s="1" t="s">
        <v>11</v>
      </c>
      <c r="B11" s="3">
        <v>64890</v>
      </c>
      <c r="C11" s="4">
        <v>0.79</v>
      </c>
      <c r="D11" s="3"/>
      <c r="E11" s="4"/>
      <c r="F11" s="41">
        <v>32071</v>
      </c>
      <c r="G11" s="63">
        <v>0.802</v>
      </c>
      <c r="H11" s="42"/>
      <c r="I11" s="63"/>
      <c r="J11" s="3">
        <v>20488</v>
      </c>
      <c r="K11" s="4"/>
      <c r="L11" s="3"/>
      <c r="M11" s="4"/>
      <c r="N11" s="3">
        <v>4217</v>
      </c>
      <c r="O11" s="4"/>
      <c r="P11" s="3"/>
      <c r="Q11" s="4"/>
      <c r="R11" s="3">
        <v>15835</v>
      </c>
      <c r="S11" s="4">
        <v>0.882</v>
      </c>
      <c r="T11" s="3"/>
      <c r="U11" s="4"/>
      <c r="V11" s="20">
        <v>2038</v>
      </c>
      <c r="W11" s="4"/>
      <c r="X11" s="20"/>
      <c r="Y11" s="4"/>
      <c r="Z11" s="3">
        <v>19341</v>
      </c>
      <c r="AA11" s="4">
        <v>0.84</v>
      </c>
      <c r="AB11" s="3"/>
      <c r="AC11" s="4"/>
    </row>
    <row r="12" spans="1:29" ht="15.75">
      <c r="A12" s="5" t="s">
        <v>12</v>
      </c>
      <c r="B12" s="17">
        <v>57286</v>
      </c>
      <c r="C12" s="18">
        <v>0.947</v>
      </c>
      <c r="D12" s="17"/>
      <c r="E12" s="18"/>
      <c r="F12" s="50">
        <v>34616</v>
      </c>
      <c r="G12" s="64">
        <v>0.943</v>
      </c>
      <c r="H12" s="51"/>
      <c r="I12" s="64"/>
      <c r="J12" s="17">
        <v>22628</v>
      </c>
      <c r="K12" s="18"/>
      <c r="L12" s="17"/>
      <c r="M12" s="18"/>
      <c r="N12" s="17">
        <v>2840</v>
      </c>
      <c r="O12" s="18"/>
      <c r="P12" s="17"/>
      <c r="Q12" s="18"/>
      <c r="R12" s="17">
        <v>14986</v>
      </c>
      <c r="S12" s="18">
        <v>1.187</v>
      </c>
      <c r="T12" s="17"/>
      <c r="U12" s="31"/>
      <c r="V12" s="23">
        <v>1559</v>
      </c>
      <c r="W12" s="18"/>
      <c r="X12" s="23"/>
      <c r="Y12" s="18"/>
      <c r="Z12" s="17">
        <v>13554</v>
      </c>
      <c r="AA12" s="18">
        <v>1.253</v>
      </c>
      <c r="AB12" s="17"/>
      <c r="AC12" s="18"/>
    </row>
    <row r="13" spans="1:29" ht="15.75" customHeight="1">
      <c r="A13" s="1" t="s">
        <v>3</v>
      </c>
      <c r="B13" s="3">
        <v>41601</v>
      </c>
      <c r="C13" s="4">
        <v>1.229</v>
      </c>
      <c r="D13" s="3"/>
      <c r="E13" s="4"/>
      <c r="F13" s="41">
        <v>27480</v>
      </c>
      <c r="G13" s="63">
        <v>1.345</v>
      </c>
      <c r="H13" s="42"/>
      <c r="I13" s="63"/>
      <c r="J13" s="3">
        <v>22279</v>
      </c>
      <c r="K13" s="4"/>
      <c r="L13" s="3"/>
      <c r="M13" s="4"/>
      <c r="N13" s="3">
        <v>3819</v>
      </c>
      <c r="O13" s="4"/>
      <c r="P13" s="3"/>
      <c r="Q13" s="4"/>
      <c r="R13" s="3">
        <v>7222</v>
      </c>
      <c r="S13" s="4">
        <v>1.599</v>
      </c>
      <c r="T13" s="3"/>
      <c r="U13" s="31"/>
      <c r="V13" s="20">
        <v>1004</v>
      </c>
      <c r="W13" s="4"/>
      <c r="X13" s="20"/>
      <c r="Y13" s="4"/>
      <c r="Z13" s="3">
        <v>7637</v>
      </c>
      <c r="AA13" s="4">
        <v>1.473</v>
      </c>
      <c r="AB13" s="3"/>
      <c r="AC13" s="4"/>
    </row>
    <row r="14" spans="1:29" ht="15.75" customHeight="1">
      <c r="A14" s="1" t="s">
        <v>4</v>
      </c>
      <c r="B14" s="3">
        <v>30731</v>
      </c>
      <c r="C14" s="4">
        <v>1.619</v>
      </c>
      <c r="D14" s="3"/>
      <c r="E14" s="4"/>
      <c r="F14" s="41">
        <v>15176</v>
      </c>
      <c r="G14" s="63">
        <v>1.501</v>
      </c>
      <c r="H14" s="42"/>
      <c r="I14" s="63"/>
      <c r="J14" s="3">
        <v>16144</v>
      </c>
      <c r="K14" s="4"/>
      <c r="L14" s="3"/>
      <c r="M14" s="4"/>
      <c r="N14" s="3">
        <v>855</v>
      </c>
      <c r="O14" s="4"/>
      <c r="P14" s="3"/>
      <c r="Q14" s="4"/>
      <c r="R14" s="3">
        <v>4299</v>
      </c>
      <c r="S14" s="4">
        <v>1.222</v>
      </c>
      <c r="T14" s="3"/>
      <c r="U14" s="31"/>
      <c r="V14" s="20">
        <v>382</v>
      </c>
      <c r="W14" s="4"/>
      <c r="X14" s="20"/>
      <c r="Y14" s="4"/>
      <c r="Z14" s="3">
        <v>9621</v>
      </c>
      <c r="AA14" s="4">
        <v>1.554</v>
      </c>
      <c r="AB14" s="3"/>
      <c r="AC14" s="4"/>
    </row>
    <row r="15" spans="1:29" ht="15.75" customHeight="1" thickBot="1">
      <c r="A15" s="5" t="s">
        <v>5</v>
      </c>
      <c r="B15" s="17">
        <v>33740</v>
      </c>
      <c r="C15" s="18">
        <v>1.253</v>
      </c>
      <c r="D15" s="17"/>
      <c r="E15" s="18"/>
      <c r="F15" s="50">
        <v>15506</v>
      </c>
      <c r="G15" s="64">
        <v>1.299</v>
      </c>
      <c r="H15" s="51"/>
      <c r="I15" s="64"/>
      <c r="J15" s="17">
        <v>11048</v>
      </c>
      <c r="K15" s="18"/>
      <c r="L15" s="17"/>
      <c r="M15" s="18"/>
      <c r="N15" s="17">
        <v>621</v>
      </c>
      <c r="O15" s="18"/>
      <c r="P15" s="17"/>
      <c r="Q15" s="18"/>
      <c r="R15" s="17">
        <v>2849</v>
      </c>
      <c r="S15" s="18">
        <v>1.203</v>
      </c>
      <c r="T15" s="17"/>
      <c r="U15" s="32"/>
      <c r="V15" s="23">
        <v>323</v>
      </c>
      <c r="W15" s="18"/>
      <c r="X15" s="23"/>
      <c r="Y15" s="18"/>
      <c r="Z15" s="17">
        <v>12584</v>
      </c>
      <c r="AA15" s="18">
        <v>1.118</v>
      </c>
      <c r="AB15" s="17"/>
      <c r="AC15" s="18"/>
    </row>
    <row r="16" spans="1:29" ht="15.75" customHeight="1" thickBot="1">
      <c r="A16" s="9" t="s">
        <v>31</v>
      </c>
      <c r="B16" s="10">
        <f>SUM(B4:B10)</f>
        <v>254004</v>
      </c>
      <c r="C16" s="11">
        <v>0.895</v>
      </c>
      <c r="D16" s="10">
        <f>SUM(D4:D10)</f>
        <v>204907</v>
      </c>
      <c r="E16" s="11">
        <f>D16/B16</f>
        <v>0.8067077683816003</v>
      </c>
      <c r="F16" s="53">
        <f>SUM(F4:F7)</f>
        <v>77257</v>
      </c>
      <c r="G16" s="65">
        <v>0.815</v>
      </c>
      <c r="H16" s="53">
        <f>SUM(H4:H7)</f>
        <v>67790</v>
      </c>
      <c r="I16" s="65">
        <f>H16/F16</f>
        <v>0.8774609420505586</v>
      </c>
      <c r="J16" s="10">
        <f>SUM(J4:J9)</f>
        <v>102185</v>
      </c>
      <c r="K16" s="11"/>
      <c r="L16" s="10">
        <f>SUM(L4:L9)</f>
        <v>78943</v>
      </c>
      <c r="M16" s="11">
        <f>L16/J16</f>
        <v>0.772549787150756</v>
      </c>
      <c r="N16" s="10">
        <f>SUM(N4:N10)</f>
        <v>14488</v>
      </c>
      <c r="O16" s="11"/>
      <c r="P16" s="10">
        <f>SUM(P4:P10)</f>
        <v>14739</v>
      </c>
      <c r="Q16" s="11">
        <f>P16/N16</f>
        <v>1.0173246824958586</v>
      </c>
      <c r="R16" s="10">
        <f>SUM(R4:R10)</f>
        <v>53867</v>
      </c>
      <c r="S16" s="11">
        <v>0.975</v>
      </c>
      <c r="T16" s="10">
        <f>SUM(T4:T10)</f>
        <v>46932</v>
      </c>
      <c r="U16" s="11">
        <f>T16/R16</f>
        <v>0.8712569847958862</v>
      </c>
      <c r="V16" s="22">
        <f>SUM(V4:V10)</f>
        <v>5977</v>
      </c>
      <c r="W16" s="11"/>
      <c r="X16" s="22">
        <f>SUM(X4:X10)</f>
        <v>4789</v>
      </c>
      <c r="Y16" s="11">
        <f>X16/V16</f>
        <v>0.8012380793039987</v>
      </c>
      <c r="Z16" s="10">
        <f>SUM(Z4:Z10)</f>
        <v>73244</v>
      </c>
      <c r="AA16" s="11">
        <v>0.933</v>
      </c>
      <c r="AB16" s="10">
        <f>SUM(AB4:AB10)</f>
        <v>65775</v>
      </c>
      <c r="AC16" s="11">
        <f>AB16/Z16</f>
        <v>0.898025776855442</v>
      </c>
    </row>
    <row r="17" spans="1:29" ht="16.5" thickBot="1">
      <c r="A17" s="9" t="s">
        <v>13</v>
      </c>
      <c r="B17" s="10">
        <v>482252</v>
      </c>
      <c r="C17" s="11">
        <v>0.914</v>
      </c>
      <c r="D17" s="10"/>
      <c r="E17" s="11"/>
      <c r="F17" s="53">
        <f>SUM(F4:F15)</f>
        <v>293369</v>
      </c>
      <c r="G17" s="65">
        <v>0.832</v>
      </c>
      <c r="H17" s="55"/>
      <c r="I17" s="65"/>
      <c r="J17" s="10">
        <f>SUM(J4:J15)</f>
        <v>215862</v>
      </c>
      <c r="K17" s="11"/>
      <c r="L17" s="10"/>
      <c r="M17" s="11"/>
      <c r="N17" s="29">
        <f>SUM(N4:N15)</f>
        <v>26840</v>
      </c>
      <c r="O17" s="11"/>
      <c r="P17" s="29"/>
      <c r="Q17" s="11"/>
      <c r="R17" s="29">
        <f>SUM(R4:R15)</f>
        <v>99058</v>
      </c>
      <c r="S17" s="11">
        <v>0.981</v>
      </c>
      <c r="T17" s="29"/>
      <c r="U17" s="33"/>
      <c r="V17" s="28">
        <f>SUM(V4:V15)</f>
        <v>11283</v>
      </c>
      <c r="W17" s="11"/>
      <c r="X17" s="28"/>
      <c r="Y17" s="11"/>
      <c r="Z17" s="29">
        <f>SUM(Z4:Z15)</f>
        <v>135981</v>
      </c>
      <c r="AA17" s="11">
        <v>0.947</v>
      </c>
      <c r="AB17" s="10"/>
      <c r="AC17" s="11"/>
    </row>
    <row r="18" spans="1:30" ht="4.5" customHeight="1" thickBot="1">
      <c r="A18" s="27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5"/>
      <c r="Z18" s="25"/>
      <c r="AA18" s="25"/>
      <c r="AB18" s="26"/>
      <c r="AC18" s="25"/>
      <c r="AD18" s="25"/>
    </row>
    <row r="19" spans="1:32" s="30" customFormat="1" ht="15.75">
      <c r="A19" s="34"/>
      <c r="B19" s="82" t="s">
        <v>15</v>
      </c>
      <c r="C19" s="83"/>
      <c r="D19" s="83"/>
      <c r="E19" s="84"/>
      <c r="F19" s="82" t="s">
        <v>23</v>
      </c>
      <c r="G19" s="83"/>
      <c r="H19" s="83"/>
      <c r="I19" s="84"/>
      <c r="J19" s="82" t="s">
        <v>39</v>
      </c>
      <c r="K19" s="83"/>
      <c r="L19" s="83"/>
      <c r="M19" s="84"/>
      <c r="N19" s="82" t="s">
        <v>34</v>
      </c>
      <c r="O19" s="83"/>
      <c r="P19" s="83"/>
      <c r="Q19" s="84"/>
      <c r="R19" s="82" t="s">
        <v>42</v>
      </c>
      <c r="S19" s="83"/>
      <c r="T19" s="83"/>
      <c r="U19" s="84"/>
      <c r="V19" s="82" t="s">
        <v>29</v>
      </c>
      <c r="W19" s="83"/>
      <c r="X19" s="83"/>
      <c r="Y19" s="84"/>
      <c r="Z19" s="82" t="s">
        <v>43</v>
      </c>
      <c r="AA19" s="83"/>
      <c r="AB19" s="83"/>
      <c r="AC19" s="84"/>
      <c r="AD19"/>
      <c r="AE19"/>
      <c r="AF19"/>
    </row>
    <row r="20" spans="1:32" s="30" customFormat="1" ht="16.5" thickBot="1">
      <c r="A20" s="35"/>
      <c r="B20" s="36" t="s">
        <v>19</v>
      </c>
      <c r="C20" s="37"/>
      <c r="D20" s="36" t="s">
        <v>20</v>
      </c>
      <c r="E20" s="38" t="s">
        <v>21</v>
      </c>
      <c r="F20" s="36" t="s">
        <v>19</v>
      </c>
      <c r="G20" s="37"/>
      <c r="H20" s="36" t="s">
        <v>20</v>
      </c>
      <c r="I20" s="38" t="s">
        <v>21</v>
      </c>
      <c r="J20" s="36" t="s">
        <v>19</v>
      </c>
      <c r="K20" s="37"/>
      <c r="L20" s="36" t="s">
        <v>20</v>
      </c>
      <c r="M20" s="38" t="s">
        <v>21</v>
      </c>
      <c r="N20" s="36" t="s">
        <v>26</v>
      </c>
      <c r="O20" s="37"/>
      <c r="P20" s="36" t="s">
        <v>27</v>
      </c>
      <c r="Q20" s="38" t="s">
        <v>28</v>
      </c>
      <c r="R20" s="36" t="s">
        <v>19</v>
      </c>
      <c r="S20" s="37"/>
      <c r="T20" s="36" t="s">
        <v>20</v>
      </c>
      <c r="U20" s="38" t="s">
        <v>21</v>
      </c>
      <c r="V20" s="36" t="s">
        <v>19</v>
      </c>
      <c r="W20" s="37"/>
      <c r="X20" s="36" t="s">
        <v>20</v>
      </c>
      <c r="Y20" s="38" t="s">
        <v>21</v>
      </c>
      <c r="Z20" s="36" t="s">
        <v>19</v>
      </c>
      <c r="AA20" s="37"/>
      <c r="AB20" s="36" t="s">
        <v>20</v>
      </c>
      <c r="AC20" s="38" t="s">
        <v>21</v>
      </c>
      <c r="AD20"/>
      <c r="AE20"/>
      <c r="AF20"/>
    </row>
    <row r="21" spans="1:29" ht="15.75">
      <c r="A21" s="6" t="s">
        <v>0</v>
      </c>
      <c r="B21" s="7">
        <f>D21/E21</f>
        <v>54993.886462882096</v>
      </c>
      <c r="C21" s="8">
        <v>0.823</v>
      </c>
      <c r="D21" s="7">
        <v>62968</v>
      </c>
      <c r="E21" s="8">
        <v>1.145</v>
      </c>
      <c r="F21" s="99">
        <v>12000</v>
      </c>
      <c r="G21" s="8"/>
      <c r="H21" s="19">
        <v>5000</v>
      </c>
      <c r="I21" s="96">
        <v>1</v>
      </c>
      <c r="J21" s="40">
        <v>323</v>
      </c>
      <c r="K21" s="62">
        <v>0.621</v>
      </c>
      <c r="L21" s="40">
        <v>675</v>
      </c>
      <c r="M21" s="62">
        <f aca="true" t="shared" si="6" ref="M21:M27">L21/J21</f>
        <v>2.0897832817337463</v>
      </c>
      <c r="N21" s="101">
        <v>864</v>
      </c>
      <c r="O21" s="62">
        <v>0.621</v>
      </c>
      <c r="P21" s="40">
        <v>101</v>
      </c>
      <c r="Q21" s="104">
        <v>1.378</v>
      </c>
      <c r="R21" s="99">
        <v>645</v>
      </c>
      <c r="S21" s="8"/>
      <c r="T21" s="19">
        <v>91</v>
      </c>
      <c r="U21" s="96">
        <f>T33/R21</f>
        <v>5.934883720930233</v>
      </c>
      <c r="V21" s="19">
        <v>930</v>
      </c>
      <c r="W21" s="8">
        <v>0.775</v>
      </c>
      <c r="X21" s="19">
        <v>903</v>
      </c>
      <c r="Y21" s="8">
        <f aca="true" t="shared" si="7" ref="Y21:Y27">X21/V21</f>
        <v>0.9709677419354839</v>
      </c>
      <c r="Z21" s="79">
        <v>15600</v>
      </c>
      <c r="AA21" s="62">
        <v>0.621</v>
      </c>
      <c r="AB21" s="40">
        <v>14800</v>
      </c>
      <c r="AC21" s="62">
        <f>AB21/Z21</f>
        <v>0.9487179487179487</v>
      </c>
    </row>
    <row r="22" spans="1:29" ht="15.75">
      <c r="A22" s="1" t="s">
        <v>1</v>
      </c>
      <c r="B22" s="3">
        <f>D22/E22</f>
        <v>72306.33147113594</v>
      </c>
      <c r="C22" s="4">
        <v>0.867</v>
      </c>
      <c r="D22" s="3">
        <v>77657</v>
      </c>
      <c r="E22" s="4">
        <v>1.074</v>
      </c>
      <c r="F22" s="100"/>
      <c r="G22" s="4"/>
      <c r="H22" s="20">
        <v>7000</v>
      </c>
      <c r="I22" s="97"/>
      <c r="J22" s="41">
        <v>395</v>
      </c>
      <c r="K22" s="63">
        <v>0.786</v>
      </c>
      <c r="L22" s="41">
        <v>636</v>
      </c>
      <c r="M22" s="63">
        <f t="shared" si="6"/>
        <v>1.610126582278481</v>
      </c>
      <c r="N22" s="102"/>
      <c r="O22" s="63">
        <v>0.786</v>
      </c>
      <c r="P22" s="41">
        <v>159</v>
      </c>
      <c r="Q22" s="90"/>
      <c r="R22" s="93"/>
      <c r="S22" s="4"/>
      <c r="T22" s="20">
        <v>162</v>
      </c>
      <c r="U22" s="90"/>
      <c r="V22" s="20">
        <v>1227</v>
      </c>
      <c r="W22" s="4">
        <v>0.705</v>
      </c>
      <c r="X22" s="20">
        <v>1649</v>
      </c>
      <c r="Y22" s="4">
        <f t="shared" si="7"/>
        <v>1.3439282803585981</v>
      </c>
      <c r="Z22" s="41">
        <v>19600</v>
      </c>
      <c r="AA22" s="63">
        <v>0.786</v>
      </c>
      <c r="AB22" s="41">
        <v>17100</v>
      </c>
      <c r="AC22" s="63">
        <f>AB22/Z22</f>
        <v>0.8724489795918368</v>
      </c>
    </row>
    <row r="23" spans="1:29" ht="15.75">
      <c r="A23" s="1" t="s">
        <v>6</v>
      </c>
      <c r="B23" s="3">
        <f>D23/E23</f>
        <v>98344.79271991912</v>
      </c>
      <c r="C23" s="4">
        <v>0.839</v>
      </c>
      <c r="D23" s="3">
        <v>97263</v>
      </c>
      <c r="E23" s="4">
        <v>0.989</v>
      </c>
      <c r="F23" s="20">
        <v>9000</v>
      </c>
      <c r="G23" s="4"/>
      <c r="H23" s="20">
        <v>8000</v>
      </c>
      <c r="I23" s="4">
        <f>H23/F23</f>
        <v>0.8888888888888888</v>
      </c>
      <c r="J23" s="41">
        <v>1044</v>
      </c>
      <c r="K23" s="63">
        <v>0.649</v>
      </c>
      <c r="L23" s="41">
        <v>625</v>
      </c>
      <c r="M23" s="63">
        <f t="shared" si="6"/>
        <v>0.5986590038314177</v>
      </c>
      <c r="N23" s="103"/>
      <c r="O23" s="63">
        <v>0.649</v>
      </c>
      <c r="P23" s="41">
        <v>931</v>
      </c>
      <c r="Q23" s="97"/>
      <c r="R23" s="100"/>
      <c r="S23" s="4"/>
      <c r="T23" s="20">
        <v>237</v>
      </c>
      <c r="U23" s="97"/>
      <c r="V23" s="20">
        <v>821</v>
      </c>
      <c r="W23" s="4">
        <v>0.649</v>
      </c>
      <c r="X23" s="20">
        <v>999</v>
      </c>
      <c r="Y23" s="8">
        <f t="shared" si="7"/>
        <v>1.2168087697929355</v>
      </c>
      <c r="Z23" s="41">
        <v>27400</v>
      </c>
      <c r="AA23" s="63">
        <v>0.649</v>
      </c>
      <c r="AB23" s="41">
        <v>20800</v>
      </c>
      <c r="AC23" s="62">
        <f>AB23/Z23</f>
        <v>0.7591240875912408</v>
      </c>
    </row>
    <row r="24" spans="1:29" ht="15.75">
      <c r="A24" s="1" t="s">
        <v>7</v>
      </c>
      <c r="B24" s="3">
        <v>102189</v>
      </c>
      <c r="C24" s="4">
        <v>0.954</v>
      </c>
      <c r="D24" s="3">
        <v>68773</v>
      </c>
      <c r="E24" s="4">
        <f>D24/B24</f>
        <v>0.6729980721995518</v>
      </c>
      <c r="F24" s="20">
        <v>12000</v>
      </c>
      <c r="G24" s="4"/>
      <c r="H24" s="20">
        <v>9000</v>
      </c>
      <c r="I24" s="4">
        <f>H24/F24</f>
        <v>0.75</v>
      </c>
      <c r="J24" s="41">
        <v>221</v>
      </c>
      <c r="K24" s="63">
        <v>0.959</v>
      </c>
      <c r="L24" s="42">
        <v>286</v>
      </c>
      <c r="M24" s="63">
        <f t="shared" si="6"/>
        <v>1.2941176470588236</v>
      </c>
      <c r="N24" s="92">
        <v>3050</v>
      </c>
      <c r="O24" s="63">
        <v>0.959</v>
      </c>
      <c r="P24" s="42">
        <v>712</v>
      </c>
      <c r="Q24" s="85">
        <v>0.725</v>
      </c>
      <c r="R24" s="95">
        <v>3621</v>
      </c>
      <c r="S24" s="4"/>
      <c r="T24" s="20">
        <v>657</v>
      </c>
      <c r="U24" s="89">
        <v>0.968</v>
      </c>
      <c r="V24" s="20">
        <v>1588</v>
      </c>
      <c r="W24" s="4">
        <v>0.798</v>
      </c>
      <c r="X24" s="20">
        <v>762</v>
      </c>
      <c r="Y24" s="4">
        <f t="shared" si="7"/>
        <v>0.47984886649874053</v>
      </c>
      <c r="Z24" s="41">
        <v>43500</v>
      </c>
      <c r="AA24" s="63">
        <v>0.959</v>
      </c>
      <c r="AB24" s="3">
        <v>27300</v>
      </c>
      <c r="AC24" s="63">
        <f>AB24/Z24</f>
        <v>0.6275862068965518</v>
      </c>
    </row>
    <row r="25" spans="1:29" ht="15.75">
      <c r="A25" s="1" t="s">
        <v>8</v>
      </c>
      <c r="B25" s="3">
        <v>113455</v>
      </c>
      <c r="C25" s="4">
        <v>0.872</v>
      </c>
      <c r="D25" s="3">
        <v>83730</v>
      </c>
      <c r="E25" s="4">
        <f>D25/B25</f>
        <v>0.7380018509541227</v>
      </c>
      <c r="F25" s="20">
        <v>18000</v>
      </c>
      <c r="G25" s="4"/>
      <c r="H25" s="20">
        <v>8000</v>
      </c>
      <c r="I25" s="4">
        <f>H25/F25</f>
        <v>0.4444444444444444</v>
      </c>
      <c r="J25" s="41">
        <v>444</v>
      </c>
      <c r="K25" s="63">
        <v>0.728</v>
      </c>
      <c r="L25" s="42">
        <v>681</v>
      </c>
      <c r="M25" s="63">
        <f t="shared" si="6"/>
        <v>1.5337837837837838</v>
      </c>
      <c r="N25" s="93"/>
      <c r="O25" s="63">
        <v>0.728</v>
      </c>
      <c r="P25" s="42">
        <v>589</v>
      </c>
      <c r="Q25" s="86"/>
      <c r="R25" s="93"/>
      <c r="S25" s="4"/>
      <c r="T25" s="20">
        <v>1268</v>
      </c>
      <c r="U25" s="90"/>
      <c r="V25" s="20">
        <v>2115</v>
      </c>
      <c r="W25" s="4">
        <v>0.894</v>
      </c>
      <c r="X25" s="20">
        <v>1003</v>
      </c>
      <c r="Y25" s="4">
        <f t="shared" si="7"/>
        <v>0.47423167848699765</v>
      </c>
      <c r="Z25" s="41">
        <v>44900</v>
      </c>
      <c r="AA25" s="63">
        <v>0.728</v>
      </c>
      <c r="AB25" s="3">
        <v>23200</v>
      </c>
      <c r="AC25" s="62">
        <f>AB25/Z25</f>
        <v>0.5167037861915368</v>
      </c>
    </row>
    <row r="26" spans="1:29" ht="16.5" thickBot="1">
      <c r="A26" s="12" t="s">
        <v>9</v>
      </c>
      <c r="B26" s="13">
        <v>125429</v>
      </c>
      <c r="C26" s="14">
        <v>0.869</v>
      </c>
      <c r="D26" s="13">
        <v>98228</v>
      </c>
      <c r="E26" s="14">
        <f>D26/B26</f>
        <v>0.7831362762997393</v>
      </c>
      <c r="F26" s="21">
        <v>17000</v>
      </c>
      <c r="G26" s="14"/>
      <c r="H26" s="21">
        <v>11000</v>
      </c>
      <c r="I26" s="14">
        <f>H26/F26</f>
        <v>0.6470588235294118</v>
      </c>
      <c r="J26" s="15">
        <v>1326</v>
      </c>
      <c r="K26" s="16">
        <v>0.776</v>
      </c>
      <c r="L26" s="44">
        <v>927</v>
      </c>
      <c r="M26" s="16">
        <f t="shared" si="6"/>
        <v>0.6990950226244343</v>
      </c>
      <c r="N26" s="94"/>
      <c r="O26" s="16">
        <v>0.776</v>
      </c>
      <c r="P26" s="44">
        <v>909</v>
      </c>
      <c r="Q26" s="87"/>
      <c r="R26" s="94"/>
      <c r="S26" s="14"/>
      <c r="T26" s="21">
        <v>1413</v>
      </c>
      <c r="U26" s="91"/>
      <c r="V26" s="21">
        <v>2124</v>
      </c>
      <c r="W26" s="14">
        <v>0.852</v>
      </c>
      <c r="X26" s="21">
        <v>1590</v>
      </c>
      <c r="Y26" s="14">
        <f t="shared" si="7"/>
        <v>0.748587570621469</v>
      </c>
      <c r="Z26" s="15">
        <v>26100</v>
      </c>
      <c r="AA26" s="16">
        <v>0.776</v>
      </c>
      <c r="AB26" s="13">
        <v>19900</v>
      </c>
      <c r="AC26" s="16">
        <f>AB26/Z26</f>
        <v>0.7624521072796935</v>
      </c>
    </row>
    <row r="27" spans="1:29" ht="15.75">
      <c r="A27" s="6" t="s">
        <v>10</v>
      </c>
      <c r="B27" s="7">
        <v>127256</v>
      </c>
      <c r="C27" s="8">
        <v>0.84</v>
      </c>
      <c r="D27" s="7">
        <v>105871</v>
      </c>
      <c r="E27" s="8">
        <f>D27/B27</f>
        <v>0.8319529138115295</v>
      </c>
      <c r="F27" s="19">
        <v>17000</v>
      </c>
      <c r="G27" s="8"/>
      <c r="H27" s="19">
        <v>12000</v>
      </c>
      <c r="I27" s="8">
        <f>H27/F27</f>
        <v>0.7058823529411765</v>
      </c>
      <c r="J27" s="40">
        <v>1980</v>
      </c>
      <c r="K27" s="62">
        <v>0.763</v>
      </c>
      <c r="L27" s="7">
        <v>1532</v>
      </c>
      <c r="M27" s="62">
        <f t="shared" si="6"/>
        <v>0.7737373737373737</v>
      </c>
      <c r="N27" s="101">
        <v>4655</v>
      </c>
      <c r="O27" s="62">
        <v>0.763</v>
      </c>
      <c r="P27" s="45"/>
      <c r="Q27" s="62"/>
      <c r="R27" s="99">
        <v>4264</v>
      </c>
      <c r="S27" s="8"/>
      <c r="T27" s="19"/>
      <c r="U27" s="96"/>
      <c r="V27" s="19">
        <v>2349</v>
      </c>
      <c r="W27" s="8">
        <v>0.849</v>
      </c>
      <c r="X27" s="19">
        <v>1501</v>
      </c>
      <c r="Y27" s="8">
        <f t="shared" si="7"/>
        <v>0.6389953171562367</v>
      </c>
      <c r="Z27" s="40">
        <v>28600</v>
      </c>
      <c r="AA27" s="62">
        <v>0.763</v>
      </c>
      <c r="AB27" s="45"/>
      <c r="AC27" s="62"/>
    </row>
    <row r="28" spans="1:29" ht="15.75">
      <c r="A28" s="1" t="s">
        <v>11</v>
      </c>
      <c r="B28" s="3">
        <v>147892</v>
      </c>
      <c r="C28" s="4">
        <v>0.949</v>
      </c>
      <c r="D28" s="3"/>
      <c r="E28" s="4"/>
      <c r="F28" s="20">
        <v>18000</v>
      </c>
      <c r="G28" s="4"/>
      <c r="H28" s="20"/>
      <c r="I28" s="4"/>
      <c r="J28" s="41">
        <v>1661</v>
      </c>
      <c r="K28" s="63">
        <v>0.802</v>
      </c>
      <c r="L28" s="3"/>
      <c r="M28" s="63"/>
      <c r="N28" s="93"/>
      <c r="O28" s="63">
        <v>0.802</v>
      </c>
      <c r="P28" s="42"/>
      <c r="Q28" s="63"/>
      <c r="R28" s="93"/>
      <c r="S28" s="4"/>
      <c r="T28" s="20"/>
      <c r="U28" s="90"/>
      <c r="V28" s="20">
        <v>2130</v>
      </c>
      <c r="W28" s="4">
        <v>0.941</v>
      </c>
      <c r="X28" s="20"/>
      <c r="Y28" s="4"/>
      <c r="Z28" s="41">
        <v>33500</v>
      </c>
      <c r="AA28" s="63">
        <v>0.802</v>
      </c>
      <c r="AB28" s="42"/>
      <c r="AC28" s="63"/>
    </row>
    <row r="29" spans="1:29" ht="15.75">
      <c r="A29" s="5" t="s">
        <v>12</v>
      </c>
      <c r="B29" s="17">
        <v>162197</v>
      </c>
      <c r="C29" s="18">
        <v>1.09</v>
      </c>
      <c r="D29" s="17"/>
      <c r="E29" s="18"/>
      <c r="F29" s="23">
        <v>16000</v>
      </c>
      <c r="G29" s="18"/>
      <c r="H29" s="23"/>
      <c r="I29" s="18"/>
      <c r="J29" s="50">
        <v>819</v>
      </c>
      <c r="K29" s="64">
        <v>0.943</v>
      </c>
      <c r="L29" s="51"/>
      <c r="M29" s="64"/>
      <c r="N29" s="100"/>
      <c r="O29" s="64">
        <v>0.943</v>
      </c>
      <c r="P29" s="51"/>
      <c r="Q29" s="64"/>
      <c r="R29" s="100"/>
      <c r="S29" s="18"/>
      <c r="T29" s="23"/>
      <c r="U29" s="97"/>
      <c r="V29" s="23">
        <v>2095</v>
      </c>
      <c r="W29" s="18">
        <v>0.99</v>
      </c>
      <c r="X29" s="23"/>
      <c r="Y29" s="18"/>
      <c r="Z29" s="50">
        <v>35600</v>
      </c>
      <c r="AA29" s="64">
        <v>0.943</v>
      </c>
      <c r="AB29" s="51"/>
      <c r="AC29" s="64"/>
    </row>
    <row r="30" spans="1:29" ht="15.75">
      <c r="A30" s="1" t="s">
        <v>3</v>
      </c>
      <c r="B30" s="3">
        <v>124106</v>
      </c>
      <c r="C30" s="4">
        <v>1.251</v>
      </c>
      <c r="D30" s="3"/>
      <c r="E30" s="4"/>
      <c r="F30" s="20">
        <v>15000</v>
      </c>
      <c r="G30" s="4"/>
      <c r="H30" s="20"/>
      <c r="I30" s="4"/>
      <c r="J30" s="41">
        <v>467</v>
      </c>
      <c r="K30" s="63">
        <v>1.345</v>
      </c>
      <c r="L30" s="42"/>
      <c r="M30" s="63"/>
      <c r="N30" s="92">
        <v>1236</v>
      </c>
      <c r="O30" s="63">
        <v>1.345</v>
      </c>
      <c r="P30" s="42"/>
      <c r="Q30" s="63"/>
      <c r="R30" s="95">
        <v>2151</v>
      </c>
      <c r="S30" s="4"/>
      <c r="T30" s="20"/>
      <c r="U30" s="89"/>
      <c r="V30" s="20">
        <v>3340</v>
      </c>
      <c r="W30" s="4">
        <v>1.1</v>
      </c>
      <c r="X30" s="20"/>
      <c r="Y30" s="4"/>
      <c r="Z30" s="41">
        <v>28400</v>
      </c>
      <c r="AA30" s="63">
        <v>1.345</v>
      </c>
      <c r="AB30" s="42"/>
      <c r="AC30" s="63"/>
    </row>
    <row r="31" spans="1:29" ht="15.75">
      <c r="A31" s="1" t="s">
        <v>4</v>
      </c>
      <c r="B31" s="3">
        <v>86142</v>
      </c>
      <c r="C31" s="4">
        <v>1.335</v>
      </c>
      <c r="D31" s="3"/>
      <c r="E31" s="4"/>
      <c r="F31" s="20">
        <v>10000</v>
      </c>
      <c r="G31" s="4"/>
      <c r="H31" s="20"/>
      <c r="I31" s="4"/>
      <c r="J31" s="41">
        <v>392</v>
      </c>
      <c r="K31" s="63">
        <v>1.501</v>
      </c>
      <c r="L31" s="42"/>
      <c r="M31" s="63"/>
      <c r="N31" s="93"/>
      <c r="O31" s="63">
        <v>1.501</v>
      </c>
      <c r="P31" s="42"/>
      <c r="Q31" s="63"/>
      <c r="R31" s="93"/>
      <c r="S31" s="4"/>
      <c r="T31" s="20"/>
      <c r="U31" s="90"/>
      <c r="V31" s="20">
        <v>2154</v>
      </c>
      <c r="W31" s="4">
        <v>0.92</v>
      </c>
      <c r="X31" s="20"/>
      <c r="Y31" s="4"/>
      <c r="Z31" s="41">
        <v>21500</v>
      </c>
      <c r="AA31" s="63">
        <v>1.501</v>
      </c>
      <c r="AB31" s="42"/>
      <c r="AC31" s="63"/>
    </row>
    <row r="32" spans="1:29" ht="15.75" customHeight="1" thickBot="1">
      <c r="A32" s="5" t="s">
        <v>5</v>
      </c>
      <c r="B32" s="17">
        <v>85604</v>
      </c>
      <c r="C32" s="18">
        <v>1.363</v>
      </c>
      <c r="D32" s="17"/>
      <c r="E32" s="18"/>
      <c r="F32" s="23">
        <v>8000</v>
      </c>
      <c r="G32" s="18"/>
      <c r="H32" s="23"/>
      <c r="I32" s="18"/>
      <c r="J32" s="50">
        <v>637</v>
      </c>
      <c r="K32" s="64">
        <v>1.299</v>
      </c>
      <c r="L32" s="51"/>
      <c r="M32" s="64"/>
      <c r="N32" s="94"/>
      <c r="O32" s="64">
        <v>1.299</v>
      </c>
      <c r="P32" s="51"/>
      <c r="Q32" s="64"/>
      <c r="R32" s="94"/>
      <c r="S32" s="18"/>
      <c r="T32" s="23"/>
      <c r="U32" s="91"/>
      <c r="V32" s="23">
        <v>965</v>
      </c>
      <c r="W32" s="18">
        <v>0.928</v>
      </c>
      <c r="X32" s="23"/>
      <c r="Y32" s="18"/>
      <c r="Z32" s="50">
        <v>16000</v>
      </c>
      <c r="AA32" s="64">
        <v>1.299</v>
      </c>
      <c r="AB32" s="51"/>
      <c r="AC32" s="64"/>
    </row>
    <row r="33" spans="1:29" ht="15.75" customHeight="1" thickBot="1">
      <c r="A33" s="9" t="s">
        <v>31</v>
      </c>
      <c r="B33" s="10">
        <f>SUM(B21:B27)</f>
        <v>693974.0106539371</v>
      </c>
      <c r="C33" s="11">
        <v>0.949</v>
      </c>
      <c r="D33" s="10">
        <f>SUM(D21:D27)</f>
        <v>594490</v>
      </c>
      <c r="E33" s="11">
        <f>D33/B33</f>
        <v>0.8566459130649683</v>
      </c>
      <c r="F33" s="22">
        <f>SUM(F21:F27)</f>
        <v>85000</v>
      </c>
      <c r="G33" s="11"/>
      <c r="H33" s="22">
        <f>SUM(H21:H27)</f>
        <v>60000</v>
      </c>
      <c r="I33" s="11">
        <f>H33/F33</f>
        <v>0.7058823529411765</v>
      </c>
      <c r="J33" s="53">
        <f>SUM(J21:J27)</f>
        <v>5733</v>
      </c>
      <c r="K33" s="65">
        <v>0.815</v>
      </c>
      <c r="L33" s="53">
        <f>SUM(L21:L27)</f>
        <v>5362</v>
      </c>
      <c r="M33" s="65">
        <f>L33/J33</f>
        <v>0.9352869352869353</v>
      </c>
      <c r="N33" s="53">
        <f>SUM(N21:N26)</f>
        <v>3914</v>
      </c>
      <c r="O33" s="65">
        <v>0.815</v>
      </c>
      <c r="P33" s="53">
        <f>SUM(P21:P26)</f>
        <v>3401</v>
      </c>
      <c r="Q33" s="65">
        <f>P33/N33</f>
        <v>0.8689320388349514</v>
      </c>
      <c r="R33" s="22">
        <f>SUM(R21:R26)</f>
        <v>4266</v>
      </c>
      <c r="S33" s="11"/>
      <c r="T33" s="22">
        <f>SUM(T21:T26)</f>
        <v>3828</v>
      </c>
      <c r="U33" s="11">
        <f>T33/R33</f>
        <v>0.8973277074542897</v>
      </c>
      <c r="V33" s="22">
        <f>SUM(V21:V27)</f>
        <v>11154</v>
      </c>
      <c r="W33" s="11">
        <v>0.877</v>
      </c>
      <c r="X33" s="22">
        <f>SUM(X21:X27)</f>
        <v>8407</v>
      </c>
      <c r="Y33" s="11">
        <f>X33/V33</f>
        <v>0.753720638336023</v>
      </c>
      <c r="Z33" s="53">
        <f>SUM(Z21:Z26)</f>
        <v>177100</v>
      </c>
      <c r="AA33" s="65">
        <v>0.815</v>
      </c>
      <c r="AB33" s="53">
        <f>SUM(AB21:AB26)</f>
        <v>123100</v>
      </c>
      <c r="AC33" s="65">
        <f>AB33/Z33</f>
        <v>0.6950875211744777</v>
      </c>
    </row>
    <row r="34" spans="1:29" ht="16.5" thickBot="1">
      <c r="A34" s="9" t="s">
        <v>13</v>
      </c>
      <c r="B34" s="10">
        <v>1298045</v>
      </c>
      <c r="C34" s="11">
        <v>0.968</v>
      </c>
      <c r="D34" s="10"/>
      <c r="E34" s="11"/>
      <c r="F34" s="28">
        <f>SUM(F21:F32)</f>
        <v>152000</v>
      </c>
      <c r="G34" s="11"/>
      <c r="H34" s="28"/>
      <c r="I34" s="11"/>
      <c r="J34" s="53">
        <f>SUM(J21:J32)</f>
        <v>9709</v>
      </c>
      <c r="K34" s="65">
        <v>0.832</v>
      </c>
      <c r="L34" s="55"/>
      <c r="M34" s="65"/>
      <c r="N34" s="53">
        <f>SUM(N21:N32)</f>
        <v>9805</v>
      </c>
      <c r="O34" s="65">
        <v>0.832</v>
      </c>
      <c r="P34" s="55"/>
      <c r="Q34" s="65"/>
      <c r="R34" s="28">
        <f>SUM(R21:R32)</f>
        <v>10681</v>
      </c>
      <c r="S34" s="11"/>
      <c r="T34" s="28"/>
      <c r="U34" s="11"/>
      <c r="V34" s="28">
        <f>SUM(V21:V32)</f>
        <v>21838</v>
      </c>
      <c r="W34" s="11">
        <v>0.878</v>
      </c>
      <c r="X34" s="28"/>
      <c r="Y34" s="11"/>
      <c r="Z34" s="53">
        <f>SUM(Z21:Z32)</f>
        <v>340700</v>
      </c>
      <c r="AA34" s="65">
        <v>0.832</v>
      </c>
      <c r="AB34" s="55"/>
      <c r="AC34" s="65"/>
    </row>
    <row r="35" ht="4.5" customHeight="1" thickBot="1"/>
    <row r="36" spans="1:29" ht="15.75">
      <c r="A36" s="34"/>
      <c r="B36" s="82" t="s">
        <v>40</v>
      </c>
      <c r="C36" s="83"/>
      <c r="D36" s="83"/>
      <c r="E36" s="84"/>
      <c r="F36" s="82" t="s">
        <v>33</v>
      </c>
      <c r="G36" s="83"/>
      <c r="H36" s="83"/>
      <c r="I36" s="84"/>
      <c r="J36" s="82" t="s">
        <v>35</v>
      </c>
      <c r="K36" s="83"/>
      <c r="L36" s="83"/>
      <c r="M36" s="84"/>
      <c r="N36" s="82" t="s">
        <v>24</v>
      </c>
      <c r="O36" s="83"/>
      <c r="P36" s="83"/>
      <c r="Q36" s="84"/>
      <c r="R36" s="82" t="s">
        <v>25</v>
      </c>
      <c r="S36" s="83"/>
      <c r="T36" s="83"/>
      <c r="U36" s="84"/>
      <c r="V36" s="82" t="s">
        <v>2</v>
      </c>
      <c r="W36" s="83"/>
      <c r="X36" s="83"/>
      <c r="Y36" s="84"/>
      <c r="Z36" s="82" t="s">
        <v>41</v>
      </c>
      <c r="AA36" s="83"/>
      <c r="AB36" s="83"/>
      <c r="AC36" s="84"/>
    </row>
    <row r="37" spans="1:29" ht="16.5" thickBot="1">
      <c r="A37" s="35"/>
      <c r="B37" s="36" t="s">
        <v>19</v>
      </c>
      <c r="C37" s="37"/>
      <c r="D37" s="36" t="s">
        <v>20</v>
      </c>
      <c r="E37" s="38" t="s">
        <v>21</v>
      </c>
      <c r="F37" s="36" t="s">
        <v>26</v>
      </c>
      <c r="G37" s="37"/>
      <c r="H37" s="36" t="s">
        <v>27</v>
      </c>
      <c r="I37" s="38" t="s">
        <v>28</v>
      </c>
      <c r="J37" s="36" t="s">
        <v>19</v>
      </c>
      <c r="K37" s="37"/>
      <c r="L37" s="36" t="s">
        <v>20</v>
      </c>
      <c r="M37" s="38" t="s">
        <v>21</v>
      </c>
      <c r="N37" s="36" t="s">
        <v>19</v>
      </c>
      <c r="O37" s="37"/>
      <c r="P37" s="36" t="s">
        <v>20</v>
      </c>
      <c r="Q37" s="38" t="s">
        <v>21</v>
      </c>
      <c r="R37" s="36" t="s">
        <v>19</v>
      </c>
      <c r="S37" s="37"/>
      <c r="T37" s="36" t="s">
        <v>20</v>
      </c>
      <c r="U37" s="38" t="s">
        <v>21</v>
      </c>
      <c r="V37" s="36" t="s">
        <v>19</v>
      </c>
      <c r="W37" s="37"/>
      <c r="X37" s="36" t="s">
        <v>20</v>
      </c>
      <c r="Y37" s="38" t="s">
        <v>21</v>
      </c>
      <c r="Z37" s="36" t="s">
        <v>19</v>
      </c>
      <c r="AA37" s="37"/>
      <c r="AB37" s="36" t="s">
        <v>20</v>
      </c>
      <c r="AC37" s="38" t="s">
        <v>21</v>
      </c>
    </row>
    <row r="38" spans="1:29" ht="15.75">
      <c r="A38" s="6" t="s">
        <v>0</v>
      </c>
      <c r="B38" s="19">
        <v>3963</v>
      </c>
      <c r="C38" s="8">
        <v>0.775</v>
      </c>
      <c r="D38" s="19">
        <v>3101</v>
      </c>
      <c r="E38" s="8">
        <v>0.782</v>
      </c>
      <c r="F38" s="40">
        <f>H38/I38</f>
        <v>108232.8125</v>
      </c>
      <c r="G38" s="62">
        <v>0.621</v>
      </c>
      <c r="H38" s="40">
        <v>138538</v>
      </c>
      <c r="I38" s="62">
        <v>1.28</v>
      </c>
      <c r="J38" s="19">
        <v>386</v>
      </c>
      <c r="K38" s="8">
        <v>0.775</v>
      </c>
      <c r="L38" s="19">
        <v>211</v>
      </c>
      <c r="M38" s="8">
        <f aca="true" t="shared" si="8" ref="M38:M44">L38/J38</f>
        <v>0.5466321243523317</v>
      </c>
      <c r="N38" s="39">
        <v>46470</v>
      </c>
      <c r="O38" s="57">
        <v>0.559</v>
      </c>
      <c r="P38" s="39">
        <v>64159</v>
      </c>
      <c r="Q38" s="57">
        <v>1.381</v>
      </c>
      <c r="R38" s="40">
        <v>6467</v>
      </c>
      <c r="S38" s="62">
        <v>1.002</v>
      </c>
      <c r="T38" s="40">
        <v>4970</v>
      </c>
      <c r="U38" s="62">
        <v>0.769</v>
      </c>
      <c r="V38" s="40">
        <v>15370</v>
      </c>
      <c r="W38" s="62">
        <v>0.621</v>
      </c>
      <c r="X38" s="40">
        <v>18176</v>
      </c>
      <c r="Y38" s="62">
        <v>1.183</v>
      </c>
      <c r="Z38" s="74">
        <v>28422</v>
      </c>
      <c r="AA38" s="62">
        <v>0.621</v>
      </c>
      <c r="AB38" s="40">
        <v>32109</v>
      </c>
      <c r="AC38" s="62">
        <f aca="true" t="shared" si="9" ref="AC38:AC43">AB38/Z38</f>
        <v>1.1297234536626557</v>
      </c>
    </row>
    <row r="39" spans="1:29" ht="15.75">
      <c r="A39" s="1" t="s">
        <v>1</v>
      </c>
      <c r="B39" s="20">
        <v>4527</v>
      </c>
      <c r="C39" s="4">
        <v>0.705</v>
      </c>
      <c r="D39" s="20">
        <v>3564</v>
      </c>
      <c r="E39" s="4">
        <v>0.787</v>
      </c>
      <c r="F39" s="41">
        <f>H39/I39</f>
        <v>113521.62162162161</v>
      </c>
      <c r="G39" s="63">
        <v>0.786</v>
      </c>
      <c r="H39" s="41">
        <v>126009</v>
      </c>
      <c r="I39" s="63">
        <v>1.11</v>
      </c>
      <c r="J39" s="20">
        <v>458</v>
      </c>
      <c r="K39" s="4">
        <v>0.705</v>
      </c>
      <c r="L39" s="20">
        <v>297</v>
      </c>
      <c r="M39" s="4">
        <f t="shared" si="8"/>
        <v>0.648471615720524</v>
      </c>
      <c r="N39" s="39">
        <v>64922</v>
      </c>
      <c r="O39" s="58">
        <v>0.751</v>
      </c>
      <c r="P39" s="39">
        <v>95688</v>
      </c>
      <c r="Q39" s="58">
        <v>1.47</v>
      </c>
      <c r="R39" s="41">
        <v>10972</v>
      </c>
      <c r="S39" s="63">
        <v>1.136</v>
      </c>
      <c r="T39" s="41">
        <v>6875</v>
      </c>
      <c r="U39" s="63">
        <v>0.627</v>
      </c>
      <c r="V39" s="41">
        <v>18373</v>
      </c>
      <c r="W39" s="63">
        <v>0.786</v>
      </c>
      <c r="X39" s="41">
        <v>17211</v>
      </c>
      <c r="Y39" s="63">
        <v>0.937</v>
      </c>
      <c r="Z39" s="41">
        <v>40398</v>
      </c>
      <c r="AA39" s="63">
        <v>0.786</v>
      </c>
      <c r="AB39" s="41">
        <v>41626</v>
      </c>
      <c r="AC39" s="63">
        <f t="shared" si="9"/>
        <v>1.0303975444328928</v>
      </c>
    </row>
    <row r="40" spans="1:29" ht="15.75">
      <c r="A40" s="1" t="s">
        <v>6</v>
      </c>
      <c r="B40" s="20">
        <v>4523</v>
      </c>
      <c r="C40" s="4">
        <v>0.649</v>
      </c>
      <c r="D40" s="20">
        <v>4364</v>
      </c>
      <c r="E40" s="4">
        <f>D40/B40</f>
        <v>0.9648463409241653</v>
      </c>
      <c r="F40" s="41">
        <f>H40/I40</f>
        <v>150154.37788018433</v>
      </c>
      <c r="G40" s="63">
        <v>0.649</v>
      </c>
      <c r="H40" s="41">
        <v>130334</v>
      </c>
      <c r="I40" s="63">
        <v>0.868</v>
      </c>
      <c r="J40" s="20">
        <v>1186</v>
      </c>
      <c r="K40" s="4">
        <v>0.649</v>
      </c>
      <c r="L40" s="20">
        <v>503</v>
      </c>
      <c r="M40" s="8">
        <f t="shared" si="8"/>
        <v>0.42411467116357504</v>
      </c>
      <c r="N40" s="39">
        <v>86632</v>
      </c>
      <c r="O40" s="58">
        <v>0.782</v>
      </c>
      <c r="P40" s="39">
        <v>96690</v>
      </c>
      <c r="Q40" s="57">
        <v>1.116</v>
      </c>
      <c r="R40" s="41">
        <v>8089</v>
      </c>
      <c r="S40" s="63">
        <v>0.691</v>
      </c>
      <c r="T40" s="41">
        <v>6608</v>
      </c>
      <c r="U40" s="63">
        <v>0.817</v>
      </c>
      <c r="V40" s="41">
        <v>24614</v>
      </c>
      <c r="W40" s="63">
        <v>0.649</v>
      </c>
      <c r="X40" s="41">
        <v>22243</v>
      </c>
      <c r="Y40" s="63">
        <v>0.905</v>
      </c>
      <c r="Z40" s="41">
        <v>46486</v>
      </c>
      <c r="AA40" s="63">
        <v>0.649</v>
      </c>
      <c r="AB40" s="41">
        <v>42814</v>
      </c>
      <c r="AC40" s="62">
        <f t="shared" si="9"/>
        <v>0.9210084756700943</v>
      </c>
    </row>
    <row r="41" spans="1:29" ht="15.75">
      <c r="A41" s="1" t="s">
        <v>7</v>
      </c>
      <c r="B41" s="20">
        <v>2392</v>
      </c>
      <c r="C41" s="4">
        <v>0.798</v>
      </c>
      <c r="D41" s="20">
        <v>2397</v>
      </c>
      <c r="E41" s="4">
        <f>D41/B41</f>
        <v>1.0020903010033444</v>
      </c>
      <c r="F41" s="41">
        <v>110565</v>
      </c>
      <c r="G41" s="63">
        <v>0.959</v>
      </c>
      <c r="H41" s="3">
        <v>74222</v>
      </c>
      <c r="I41" s="63">
        <f>H41/F41</f>
        <v>0.6712974268529824</v>
      </c>
      <c r="J41" s="20">
        <v>1004</v>
      </c>
      <c r="K41" s="4">
        <v>0.798</v>
      </c>
      <c r="L41" s="20">
        <v>840</v>
      </c>
      <c r="M41" s="4">
        <f t="shared" si="8"/>
        <v>0.8366533864541833</v>
      </c>
      <c r="N41" s="39">
        <v>88960</v>
      </c>
      <c r="O41" s="58">
        <v>0.929</v>
      </c>
      <c r="P41" s="39">
        <v>62854</v>
      </c>
      <c r="Q41" s="58">
        <v>0.707</v>
      </c>
      <c r="R41" s="41">
        <v>6146</v>
      </c>
      <c r="S41" s="63">
        <v>0.999</v>
      </c>
      <c r="T41" s="3">
        <v>6632</v>
      </c>
      <c r="U41" s="63">
        <f>T41/R41</f>
        <v>1.0790758216726326</v>
      </c>
      <c r="V41" s="41">
        <v>35585</v>
      </c>
      <c r="W41" s="63">
        <v>0.959</v>
      </c>
      <c r="X41" s="3">
        <v>22312</v>
      </c>
      <c r="Y41" s="63">
        <f>X41/V41</f>
        <v>0.6270057608542925</v>
      </c>
      <c r="Z41" s="41">
        <v>37919</v>
      </c>
      <c r="AA41" s="63">
        <v>0.959</v>
      </c>
      <c r="AB41" s="3">
        <v>25492</v>
      </c>
      <c r="AC41" s="63">
        <f t="shared" si="9"/>
        <v>0.6722751127403149</v>
      </c>
    </row>
    <row r="42" spans="1:29" ht="15.75">
      <c r="A42" s="1" t="s">
        <v>8</v>
      </c>
      <c r="B42" s="20">
        <v>9512</v>
      </c>
      <c r="C42" s="4">
        <v>0.894</v>
      </c>
      <c r="D42" s="20">
        <v>6077</v>
      </c>
      <c r="E42" s="4">
        <f>D42/B42</f>
        <v>0.6388772077375946</v>
      </c>
      <c r="F42" s="41">
        <v>116295</v>
      </c>
      <c r="G42" s="63">
        <v>0.728</v>
      </c>
      <c r="H42" s="3">
        <v>69350</v>
      </c>
      <c r="I42" s="63">
        <f>H42/F42</f>
        <v>0.596328303022486</v>
      </c>
      <c r="J42" s="20">
        <v>1677</v>
      </c>
      <c r="K42" s="4">
        <v>0.894</v>
      </c>
      <c r="L42" s="20">
        <v>1358</v>
      </c>
      <c r="M42" s="4">
        <f t="shared" si="8"/>
        <v>0.8097793679189028</v>
      </c>
      <c r="N42" s="39">
        <v>92585</v>
      </c>
      <c r="O42" s="58">
        <v>1.004</v>
      </c>
      <c r="P42" s="19">
        <v>52595</v>
      </c>
      <c r="Q42" s="58">
        <f>P42/N42</f>
        <v>0.5680725819517201</v>
      </c>
      <c r="R42" s="41">
        <v>9949</v>
      </c>
      <c r="S42" s="63">
        <v>0.961</v>
      </c>
      <c r="T42" s="3">
        <v>5202</v>
      </c>
      <c r="U42" s="63">
        <f>T42/R42</f>
        <v>0.52286661976078</v>
      </c>
      <c r="V42" s="41">
        <v>42305</v>
      </c>
      <c r="W42" s="63">
        <v>0.728</v>
      </c>
      <c r="X42" s="3">
        <v>25140</v>
      </c>
      <c r="Y42" s="63">
        <f>X42/V42</f>
        <v>0.5942559981089706</v>
      </c>
      <c r="Z42" s="41">
        <v>39717</v>
      </c>
      <c r="AA42" s="63">
        <v>0.728</v>
      </c>
      <c r="AB42" s="3">
        <v>20427</v>
      </c>
      <c r="AC42" s="62">
        <f t="shared" si="9"/>
        <v>0.5143137699221996</v>
      </c>
    </row>
    <row r="43" spans="1:29" ht="16.5" thickBot="1">
      <c r="A43" s="12" t="s">
        <v>9</v>
      </c>
      <c r="B43" s="21">
        <v>28670</v>
      </c>
      <c r="C43" s="14">
        <v>0.852</v>
      </c>
      <c r="D43" s="21">
        <v>16378</v>
      </c>
      <c r="E43" s="14">
        <f>D43/B43</f>
        <v>0.5712591559121032</v>
      </c>
      <c r="F43" s="15">
        <v>147617</v>
      </c>
      <c r="G43" s="16">
        <v>0.776</v>
      </c>
      <c r="H43" s="13">
        <v>96804</v>
      </c>
      <c r="I43" s="16">
        <f>H43/F43</f>
        <v>0.6557781285353314</v>
      </c>
      <c r="J43" s="21">
        <v>1359</v>
      </c>
      <c r="K43" s="14">
        <v>0.852</v>
      </c>
      <c r="L43" s="21">
        <v>1478</v>
      </c>
      <c r="M43" s="14">
        <f t="shared" si="8"/>
        <v>1.0875643855776307</v>
      </c>
      <c r="N43" s="43">
        <v>88161</v>
      </c>
      <c r="O43" s="59">
        <v>0.998</v>
      </c>
      <c r="P43" s="21">
        <v>57527</v>
      </c>
      <c r="Q43" s="59">
        <f>P43/N43</f>
        <v>0.6525220902666712</v>
      </c>
      <c r="R43" s="15">
        <v>19187</v>
      </c>
      <c r="S43" s="16">
        <v>1.028</v>
      </c>
      <c r="T43" s="13">
        <v>16142</v>
      </c>
      <c r="U43" s="16">
        <f>T43/R43</f>
        <v>0.8412987960598322</v>
      </c>
      <c r="V43" s="15">
        <v>107114</v>
      </c>
      <c r="W43" s="16">
        <v>0.776</v>
      </c>
      <c r="X43" s="13">
        <v>69023</v>
      </c>
      <c r="Y43" s="16">
        <f>X43/V43</f>
        <v>0.6443882218944302</v>
      </c>
      <c r="Z43" s="15">
        <v>40090</v>
      </c>
      <c r="AA43" s="16">
        <v>0.776</v>
      </c>
      <c r="AB43" s="13">
        <v>25035</v>
      </c>
      <c r="AC43" s="16">
        <f t="shared" si="9"/>
        <v>0.6244699426290845</v>
      </c>
    </row>
    <row r="44" spans="1:29" ht="15.75">
      <c r="A44" s="6" t="s">
        <v>10</v>
      </c>
      <c r="B44" s="19">
        <v>34377</v>
      </c>
      <c r="C44" s="8">
        <v>0.849</v>
      </c>
      <c r="D44" s="19">
        <v>23033</v>
      </c>
      <c r="E44" s="8">
        <f>D44/B44</f>
        <v>0.6700119265788173</v>
      </c>
      <c r="F44" s="40">
        <v>136417</v>
      </c>
      <c r="G44" s="62">
        <v>0.763</v>
      </c>
      <c r="H44" s="7">
        <v>98971</v>
      </c>
      <c r="I44" s="62">
        <f>H44/F44</f>
        <v>0.7255034196617723</v>
      </c>
      <c r="J44" s="19">
        <v>1356</v>
      </c>
      <c r="K44" s="8">
        <v>0.849</v>
      </c>
      <c r="L44" s="19">
        <v>1271</v>
      </c>
      <c r="M44" s="8">
        <f t="shared" si="8"/>
        <v>0.9373156342182891</v>
      </c>
      <c r="N44" s="39">
        <v>66655</v>
      </c>
      <c r="O44" s="57">
        <v>0.898</v>
      </c>
      <c r="P44" s="19">
        <v>71663</v>
      </c>
      <c r="Q44" s="57">
        <f>P44/N44</f>
        <v>1.0751331483009527</v>
      </c>
      <c r="R44" s="40">
        <v>17348</v>
      </c>
      <c r="S44" s="62">
        <v>0.981</v>
      </c>
      <c r="T44" s="7">
        <v>12618</v>
      </c>
      <c r="U44" s="62">
        <f>T44/R44</f>
        <v>0.7273460917685036</v>
      </c>
      <c r="V44" s="40">
        <v>162824</v>
      </c>
      <c r="W44" s="62">
        <v>0.763</v>
      </c>
      <c r="X44" s="7">
        <v>117954</v>
      </c>
      <c r="Y44" s="62">
        <f>X44/V44</f>
        <v>0.7244263744902472</v>
      </c>
      <c r="Z44" s="40">
        <v>39311</v>
      </c>
      <c r="AA44" s="62">
        <v>0.763</v>
      </c>
      <c r="AB44" s="45"/>
      <c r="AC44" s="62"/>
    </row>
    <row r="45" spans="1:29" ht="15.75">
      <c r="A45" s="1" t="s">
        <v>11</v>
      </c>
      <c r="B45" s="20">
        <v>31336</v>
      </c>
      <c r="C45" s="4">
        <v>0.941</v>
      </c>
      <c r="D45" s="20"/>
      <c r="E45" s="4"/>
      <c r="F45" s="41">
        <v>157604</v>
      </c>
      <c r="G45" s="63">
        <v>0.802</v>
      </c>
      <c r="H45" s="42"/>
      <c r="I45" s="63"/>
      <c r="J45" s="20">
        <v>1783</v>
      </c>
      <c r="K45" s="4">
        <v>0.941</v>
      </c>
      <c r="L45" s="20"/>
      <c r="M45" s="4"/>
      <c r="N45" s="46">
        <v>78462</v>
      </c>
      <c r="O45" s="58">
        <v>1</v>
      </c>
      <c r="P45" s="20"/>
      <c r="Q45" s="58"/>
      <c r="R45" s="41">
        <v>17440</v>
      </c>
      <c r="S45" s="63">
        <v>0.854</v>
      </c>
      <c r="T45" s="3"/>
      <c r="U45" s="63"/>
      <c r="V45" s="41">
        <v>118136</v>
      </c>
      <c r="W45" s="63">
        <v>0.802</v>
      </c>
      <c r="X45" s="42"/>
      <c r="Y45" s="63"/>
      <c r="Z45" s="41">
        <v>43313</v>
      </c>
      <c r="AA45" s="63">
        <v>0.802</v>
      </c>
      <c r="AB45" s="42"/>
      <c r="AC45" s="63"/>
    </row>
    <row r="46" spans="1:29" ht="15.75">
      <c r="A46" s="5" t="s">
        <v>12</v>
      </c>
      <c r="B46" s="23">
        <v>17011</v>
      </c>
      <c r="C46" s="18">
        <v>0.99</v>
      </c>
      <c r="D46" s="23"/>
      <c r="E46" s="18"/>
      <c r="F46" s="50">
        <v>168751</v>
      </c>
      <c r="G46" s="64">
        <v>0.943</v>
      </c>
      <c r="H46" s="51"/>
      <c r="I46" s="64"/>
      <c r="J46" s="23">
        <v>1596</v>
      </c>
      <c r="K46" s="18">
        <v>0.99</v>
      </c>
      <c r="L46" s="23"/>
      <c r="M46" s="18"/>
      <c r="N46" s="48">
        <v>95088</v>
      </c>
      <c r="O46" s="60">
        <v>1.202</v>
      </c>
      <c r="P46" s="49"/>
      <c r="Q46" s="60"/>
      <c r="R46" s="50">
        <v>18338</v>
      </c>
      <c r="S46" s="64">
        <v>1.217</v>
      </c>
      <c r="T46" s="51"/>
      <c r="U46" s="64"/>
      <c r="V46" s="50">
        <v>84915</v>
      </c>
      <c r="W46" s="64">
        <v>0.943</v>
      </c>
      <c r="X46" s="51"/>
      <c r="Y46" s="64"/>
      <c r="Z46" s="50">
        <v>46784</v>
      </c>
      <c r="AA46" s="64">
        <v>0.943</v>
      </c>
      <c r="AB46" s="51"/>
      <c r="AC46" s="64"/>
    </row>
    <row r="47" spans="1:29" ht="15.75">
      <c r="A47" s="1" t="s">
        <v>3</v>
      </c>
      <c r="B47" s="20">
        <v>5194</v>
      </c>
      <c r="C47" s="4">
        <v>1.1</v>
      </c>
      <c r="D47" s="20"/>
      <c r="E47" s="4"/>
      <c r="F47" s="41">
        <v>164751</v>
      </c>
      <c r="G47" s="63">
        <v>1.345</v>
      </c>
      <c r="H47" s="42"/>
      <c r="I47" s="63"/>
      <c r="J47" s="20">
        <v>1702</v>
      </c>
      <c r="K47" s="4">
        <v>1.1</v>
      </c>
      <c r="L47" s="20"/>
      <c r="M47" s="4"/>
      <c r="N47" s="46">
        <v>102562</v>
      </c>
      <c r="O47" s="58">
        <v>1.737</v>
      </c>
      <c r="P47" s="47"/>
      <c r="Q47" s="58"/>
      <c r="R47" s="41">
        <v>11114</v>
      </c>
      <c r="S47" s="63">
        <v>1.667</v>
      </c>
      <c r="T47" s="42"/>
      <c r="U47" s="63"/>
      <c r="V47" s="41">
        <v>44073</v>
      </c>
      <c r="W47" s="63">
        <v>1.345</v>
      </c>
      <c r="X47" s="42"/>
      <c r="Y47" s="63"/>
      <c r="Z47" s="41">
        <v>48565</v>
      </c>
      <c r="AA47" s="63">
        <v>1.345</v>
      </c>
      <c r="AB47" s="42"/>
      <c r="AC47" s="63"/>
    </row>
    <row r="48" spans="1:29" ht="15.75">
      <c r="A48" s="1" t="s">
        <v>4</v>
      </c>
      <c r="B48" s="20">
        <v>2793</v>
      </c>
      <c r="C48" s="4">
        <v>0.92</v>
      </c>
      <c r="D48" s="20"/>
      <c r="E48" s="4"/>
      <c r="F48" s="41">
        <v>138212</v>
      </c>
      <c r="G48" s="63">
        <v>1.501</v>
      </c>
      <c r="H48" s="42"/>
      <c r="I48" s="63"/>
      <c r="J48" s="20">
        <v>671</v>
      </c>
      <c r="K48" s="4">
        <v>0.92</v>
      </c>
      <c r="L48" s="20"/>
      <c r="M48" s="4"/>
      <c r="N48" s="46">
        <v>90361</v>
      </c>
      <c r="O48" s="58">
        <v>1.828</v>
      </c>
      <c r="P48" s="47"/>
      <c r="Q48" s="58"/>
      <c r="R48" s="41">
        <v>7533</v>
      </c>
      <c r="S48" s="63">
        <v>1.201</v>
      </c>
      <c r="T48" s="42"/>
      <c r="U48" s="63"/>
      <c r="V48" s="41">
        <v>18773</v>
      </c>
      <c r="W48" s="63">
        <v>1.501</v>
      </c>
      <c r="X48" s="42"/>
      <c r="Y48" s="63"/>
      <c r="Z48" s="41">
        <v>43389</v>
      </c>
      <c r="AA48" s="63">
        <v>1.501</v>
      </c>
      <c r="AB48" s="42"/>
      <c r="AC48" s="63"/>
    </row>
    <row r="49" spans="1:29" ht="16.5" thickBot="1">
      <c r="A49" s="5" t="s">
        <v>5</v>
      </c>
      <c r="B49" s="23">
        <v>2750</v>
      </c>
      <c r="C49" s="18">
        <v>0.928</v>
      </c>
      <c r="D49" s="23"/>
      <c r="E49" s="18"/>
      <c r="F49" s="50">
        <v>165386</v>
      </c>
      <c r="G49" s="64">
        <v>1.299</v>
      </c>
      <c r="H49" s="51"/>
      <c r="I49" s="64"/>
      <c r="J49" s="23">
        <v>333</v>
      </c>
      <c r="K49" s="18">
        <v>0.928</v>
      </c>
      <c r="L49" s="23"/>
      <c r="M49" s="18"/>
      <c r="N49" s="48">
        <v>85889</v>
      </c>
      <c r="O49" s="60">
        <v>1.439</v>
      </c>
      <c r="P49" s="49"/>
      <c r="Q49" s="60"/>
      <c r="R49" s="50">
        <v>7888</v>
      </c>
      <c r="S49" s="64">
        <v>1.53</v>
      </c>
      <c r="T49" s="51"/>
      <c r="U49" s="64"/>
      <c r="V49" s="50">
        <v>18439</v>
      </c>
      <c r="W49" s="64">
        <v>1.299</v>
      </c>
      <c r="X49" s="51"/>
      <c r="Y49" s="64"/>
      <c r="Z49" s="50">
        <v>34920</v>
      </c>
      <c r="AA49" s="64">
        <v>1.299</v>
      </c>
      <c r="AB49" s="51"/>
      <c r="AC49" s="64"/>
    </row>
    <row r="50" spans="1:29" ht="16.5" thickBot="1">
      <c r="A50" s="9" t="s">
        <v>31</v>
      </c>
      <c r="B50" s="22">
        <f>SUM(B38:B44)</f>
        <v>87964</v>
      </c>
      <c r="C50" s="11">
        <v>0.877</v>
      </c>
      <c r="D50" s="22">
        <f>SUM(D38:D44)</f>
        <v>58914</v>
      </c>
      <c r="E50" s="11">
        <f>D50/B50</f>
        <v>0.6697512618798599</v>
      </c>
      <c r="F50" s="53">
        <f>SUM(F38:F44)</f>
        <v>882802.812001806</v>
      </c>
      <c r="G50" s="65">
        <v>0.815</v>
      </c>
      <c r="H50" s="53">
        <f>SUM(H38:H44)</f>
        <v>734228</v>
      </c>
      <c r="I50" s="65">
        <f>H50/F50</f>
        <v>0.831701020905332</v>
      </c>
      <c r="J50" s="22">
        <f>SUM(J38:J44)</f>
        <v>7426</v>
      </c>
      <c r="K50" s="11">
        <v>0.877</v>
      </c>
      <c r="L50" s="22">
        <f>SUM(L38:L44)</f>
        <v>5958</v>
      </c>
      <c r="M50" s="11">
        <f>L50/J50</f>
        <v>0.8023161863722058</v>
      </c>
      <c r="N50" s="52">
        <f>SUM(N38:N44)</f>
        <v>534385</v>
      </c>
      <c r="O50" s="61">
        <v>0.991</v>
      </c>
      <c r="P50" s="52">
        <f>SUM(P38:P44)</f>
        <v>501176</v>
      </c>
      <c r="Q50" s="61">
        <f>P50/N50</f>
        <v>0.9378556658588845</v>
      </c>
      <c r="R50" s="53">
        <f>SUM(R38:R44)</f>
        <v>78158</v>
      </c>
      <c r="S50" s="65">
        <v>1.027</v>
      </c>
      <c r="T50" s="53">
        <f>SUM(T38:T44)</f>
        <v>59047</v>
      </c>
      <c r="U50" s="65">
        <v>0.723</v>
      </c>
      <c r="V50" s="53">
        <f>SUM(V38:V44)</f>
        <v>406185</v>
      </c>
      <c r="W50" s="65">
        <v>0.815</v>
      </c>
      <c r="X50" s="53">
        <f>SUM(X38:X44)</f>
        <v>292059</v>
      </c>
      <c r="Y50" s="65">
        <f>X50/V50</f>
        <v>0.719029506259463</v>
      </c>
      <c r="Z50" s="53">
        <f>SUM(Z38:Z43)</f>
        <v>233032</v>
      </c>
      <c r="AA50" s="65">
        <v>0.815</v>
      </c>
      <c r="AB50" s="53">
        <f>SUM(AB38:AB43)</f>
        <v>187503</v>
      </c>
      <c r="AC50" s="65">
        <f>AB50/Z50</f>
        <v>0.8046233993614611</v>
      </c>
    </row>
    <row r="51" spans="1:29" ht="16.5" thickBot="1">
      <c r="A51" s="9" t="s">
        <v>13</v>
      </c>
      <c r="B51" s="28">
        <f>SUM(B38:B49)</f>
        <v>147048</v>
      </c>
      <c r="C51" s="11">
        <v>0.878</v>
      </c>
      <c r="D51" s="28"/>
      <c r="E51" s="11"/>
      <c r="F51" s="53">
        <v>1677401</v>
      </c>
      <c r="G51" s="65">
        <v>0.832</v>
      </c>
      <c r="H51" s="55"/>
      <c r="I51" s="65"/>
      <c r="J51" s="28">
        <f>SUM(J38:J49)</f>
        <v>13511</v>
      </c>
      <c r="K51" s="11">
        <v>0.878</v>
      </c>
      <c r="L51" s="28"/>
      <c r="M51" s="11"/>
      <c r="N51" s="52">
        <v>984241</v>
      </c>
      <c r="O51" s="61">
        <v>1.033</v>
      </c>
      <c r="P51" s="54"/>
      <c r="Q51" s="61"/>
      <c r="R51" s="53">
        <v>140471</v>
      </c>
      <c r="S51" s="65">
        <v>1.046</v>
      </c>
      <c r="T51" s="55"/>
      <c r="U51" s="65"/>
      <c r="V51" s="53">
        <v>690270</v>
      </c>
      <c r="W51" s="65">
        <v>0.832</v>
      </c>
      <c r="X51" s="55"/>
      <c r="Y51" s="65"/>
      <c r="Z51" s="53">
        <f>SUM(Z38:Z49)</f>
        <v>489314</v>
      </c>
      <c r="AA51" s="65">
        <v>0.832</v>
      </c>
      <c r="AB51" s="55"/>
      <c r="AC51" s="65"/>
    </row>
    <row r="52" spans="1:29" ht="15" customHeight="1">
      <c r="A52" s="88" t="s">
        <v>30</v>
      </c>
      <c r="B52" s="88"/>
      <c r="C52" s="88"/>
      <c r="D52" s="88"/>
      <c r="E52" s="69"/>
      <c r="F52" s="70"/>
      <c r="G52" s="71"/>
      <c r="H52" s="25"/>
      <c r="I52" s="71"/>
      <c r="J52" s="72"/>
      <c r="K52" s="69"/>
      <c r="L52" s="72"/>
      <c r="M52" s="69"/>
      <c r="N52" s="73"/>
      <c r="O52" s="71"/>
      <c r="P52" s="26"/>
      <c r="Q52" s="71"/>
      <c r="R52" s="70"/>
      <c r="S52" s="71"/>
      <c r="T52" s="25"/>
      <c r="U52" s="71"/>
      <c r="V52" s="70"/>
      <c r="W52" s="71"/>
      <c r="X52" s="25"/>
      <c r="Y52" s="71"/>
      <c r="AC52" s="56" t="s">
        <v>17</v>
      </c>
    </row>
  </sheetData>
  <mergeCells count="39">
    <mergeCell ref="R2:U2"/>
    <mergeCell ref="R21:R23"/>
    <mergeCell ref="R24:R26"/>
    <mergeCell ref="R27:R29"/>
    <mergeCell ref="U27:U29"/>
    <mergeCell ref="Q21:Q23"/>
    <mergeCell ref="U24:U26"/>
    <mergeCell ref="A1:AC1"/>
    <mergeCell ref="F2:I2"/>
    <mergeCell ref="J19:M19"/>
    <mergeCell ref="F21:F22"/>
    <mergeCell ref="I21:I22"/>
    <mergeCell ref="V2:Y2"/>
    <mergeCell ref="B2:E2"/>
    <mergeCell ref="Z2:AC2"/>
    <mergeCell ref="N21:N23"/>
    <mergeCell ref="N24:N26"/>
    <mergeCell ref="F36:I36"/>
    <mergeCell ref="B19:E19"/>
    <mergeCell ref="J2:M2"/>
    <mergeCell ref="N2:Q2"/>
    <mergeCell ref="F19:I19"/>
    <mergeCell ref="N19:Q19"/>
    <mergeCell ref="N27:N29"/>
    <mergeCell ref="Z36:AC36"/>
    <mergeCell ref="V36:Y36"/>
    <mergeCell ref="A52:D52"/>
    <mergeCell ref="U30:U32"/>
    <mergeCell ref="N30:N32"/>
    <mergeCell ref="N36:Q36"/>
    <mergeCell ref="J36:M36"/>
    <mergeCell ref="R30:R32"/>
    <mergeCell ref="B36:E36"/>
    <mergeCell ref="R36:U36"/>
    <mergeCell ref="R19:U19"/>
    <mergeCell ref="Q24:Q26"/>
    <mergeCell ref="Z19:AC19"/>
    <mergeCell ref="V19:Y19"/>
    <mergeCell ref="U21:U23"/>
  </mergeCells>
  <printOptions/>
  <pageMargins left="0.3937007874015748" right="0.3937007874015748" top="0" bottom="0.984251968503937" header="0.5118110236220472" footer="0.5118110236220472"/>
  <pageSetup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wingtravel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maede takeshi</dc:creator>
  <cp:keywords/>
  <dc:description/>
  <cp:lastModifiedBy>鶴田 よすゆき</cp:lastModifiedBy>
  <cp:lastPrinted>2003-08-06T01:22:48Z</cp:lastPrinted>
  <dcterms:created xsi:type="dcterms:W3CDTF">2001-10-11T08:50:52Z</dcterms:created>
  <cp:category/>
  <cp:version/>
  <cp:contentType/>
  <cp:contentStatus/>
</cp:coreProperties>
</file>