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0380" windowHeight="13200" tabRatio="21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<sst xmlns="http://schemas.openxmlformats.org/spreadsheetml/2006/main" count="277" uniqueCount="78">
  <si>
    <t>※ニュージーランド観光局調べ</t>
  </si>
  <si>
    <t>※ITA調べ</t>
  </si>
  <si>
    <t>出国日本人数</t>
  </si>
  <si>
    <t>韓国日本人訪問者数</t>
  </si>
  <si>
    <t>ハワイ日本人訪問者数</t>
  </si>
  <si>
    <t>月</t>
  </si>
  <si>
    <t>1999年</t>
  </si>
  <si>
    <t>2000年</t>
  </si>
  <si>
    <t>前年比</t>
  </si>
  <si>
    <t>※国際観光振興会(JNTO)調べ</t>
  </si>
  <si>
    <t>※韓国観光公社(KNTO)調べ</t>
  </si>
  <si>
    <t>※中国国家観光局(CNTA)調べ</t>
  </si>
  <si>
    <t>グアム日本人訪問者数</t>
  </si>
  <si>
    <t>シンガポール日本人訪問者数</t>
  </si>
  <si>
    <t>台湾日本人訪問者数</t>
  </si>
  <si>
    <t>オーストラリア日本人訪問者数</t>
  </si>
  <si>
    <t>マリアナ日本人訪問者数</t>
  </si>
  <si>
    <t>※グアム政府観光局(GVB)調べ</t>
  </si>
  <si>
    <t>※シンガポール政府観光局調べ</t>
  </si>
  <si>
    <t>※台湾観光協会調べ</t>
  </si>
  <si>
    <t>※オーストラリア政府観光局（ATC）調べ</t>
  </si>
  <si>
    <t>2001年</t>
  </si>
  <si>
    <t>暦年</t>
  </si>
  <si>
    <t>※香港政府観光局(HKTＢ)調べ</t>
  </si>
  <si>
    <t>※マカオ政府観光局調べ</t>
  </si>
  <si>
    <t>アメリカ日本人訪問者数</t>
  </si>
  <si>
    <t>※ハワイ州産業経済開発局(DBEDT)調べ</t>
  </si>
  <si>
    <t>※マリアナ観光局調べ</t>
  </si>
  <si>
    <t>ニュージーランド日本人訪問者数</t>
  </si>
  <si>
    <t>ニューカレドニア日本人訪問者数</t>
  </si>
  <si>
    <t>フィジー日本人訪問者数</t>
  </si>
  <si>
    <t>※ニューカレドニア観光局調べ</t>
  </si>
  <si>
    <t>※フィジー観光局調べ</t>
  </si>
  <si>
    <t>フィリピン日本人訪問者数</t>
  </si>
  <si>
    <t>タイ日本人訪問者数</t>
  </si>
  <si>
    <t>※フィリピン政府観光省調べ</t>
  </si>
  <si>
    <t>※タイ政府観光庁調べ</t>
  </si>
  <si>
    <t>パラオ日本人訪問者数</t>
  </si>
  <si>
    <t>※パラオ政府観光局調べ</t>
  </si>
  <si>
    <t>月</t>
  </si>
  <si>
    <t>1999年</t>
  </si>
  <si>
    <t>暦年</t>
  </si>
  <si>
    <t>香港日本人訪問者数</t>
  </si>
  <si>
    <t>※マレーシア政府観光局調べ</t>
  </si>
  <si>
    <t>2002年</t>
  </si>
  <si>
    <t>前年比</t>
  </si>
  <si>
    <t>1〜3</t>
  </si>
  <si>
    <t>1〜6</t>
  </si>
  <si>
    <t>1〜6</t>
  </si>
  <si>
    <t>1〜3</t>
  </si>
  <si>
    <t>1〜7</t>
  </si>
  <si>
    <t>インドネシア日本人訪問者数</t>
  </si>
  <si>
    <t>※インドネシアDIC調べ</t>
  </si>
  <si>
    <t>─</t>
  </si>
  <si>
    <t>─</t>
  </si>
  <si>
    <t>沖縄入域観光客数</t>
  </si>
  <si>
    <t>※カナダ統計局調べ</t>
  </si>
  <si>
    <t>※沖縄県観光リゾート局調べ</t>
  </si>
  <si>
    <t>中国日本人訪問者数</t>
  </si>
  <si>
    <t>マカオ日本人訪問者数</t>
  </si>
  <si>
    <t>マレーシア日本人訪問者数</t>
  </si>
  <si>
    <t>カナダ日本人訪問者数</t>
  </si>
  <si>
    <t>1〜6</t>
  </si>
  <si>
    <t>1〜7</t>
  </si>
  <si>
    <t>1〜7</t>
  </si>
  <si>
    <t>1〜7</t>
  </si>
  <si>
    <t>1〜7</t>
  </si>
  <si>
    <t>1〜7</t>
  </si>
  <si>
    <t>1〜7</t>
  </si>
  <si>
    <t>1〜7</t>
  </si>
  <si>
    <t>1〜8</t>
  </si>
  <si>
    <t>1〜8</t>
  </si>
  <si>
    <t>1〜8</t>
  </si>
  <si>
    <t>1〜8</t>
  </si>
  <si>
    <t>1〜8</t>
  </si>
  <si>
    <t>1〜7</t>
  </si>
  <si>
    <t>2002年月別・デスティネーション別の日本人訪問者数</t>
  </si>
  <si>
    <t>（単位：人）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</si>
</sst>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&quot; &quot;"/>
    <numFmt numFmtId="178" formatCode="#,000;\-#,000"/>
    <numFmt numFmtId="179" formatCode="0.000%"/>
    <numFmt numFmtId="180" formatCode="0.0000%"/>
    <numFmt numFmtId="181" formatCode="0_);[Red]\(0\)"/>
    <numFmt numFmtId="182" formatCode="#,##0_);[Red]\(#,##0\)"/>
    <numFmt numFmtId="183" formatCode="0_ "/>
    <numFmt numFmtId="184" formatCode="#,##0_ "/>
    <numFmt numFmtId="185" formatCode="#,##0.0_ "/>
    <numFmt numFmtId="186" formatCode="[&lt;=999]000;[&lt;=99999]000\-00;000\-0000"/>
  </numFmts>
  <fonts count="11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10"/>
      <name val="Osaka"/>
      <family val="3"/>
    </font>
    <font>
      <sz val="6"/>
      <name val="Osaka"/>
      <family val="3"/>
    </font>
    <font>
      <u val="single"/>
      <sz val="12"/>
      <color indexed="12"/>
      <name val="Osaka"/>
      <family val="0"/>
    </font>
    <font>
      <u val="single"/>
      <sz val="12"/>
      <color indexed="36"/>
      <name val="Osaka"/>
      <family val="0"/>
    </font>
    <font>
      <b/>
      <sz val="10"/>
      <name val="Osaka"/>
      <family val="0"/>
    </font>
    <font>
      <sz val="9"/>
      <name val="Osaka"/>
      <family val="0"/>
    </font>
    <font>
      <b/>
      <sz val="18"/>
      <name val="Osaka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Continuous"/>
    </xf>
    <xf numFmtId="38" fontId="0" fillId="0" borderId="1" xfId="17" applyBorder="1" applyAlignment="1">
      <alignment/>
    </xf>
    <xf numFmtId="176" fontId="0" fillId="0" borderId="1" xfId="15" applyNumberFormat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38" fontId="0" fillId="0" borderId="1" xfId="17" applyFont="1" applyFill="1" applyBorder="1" applyAlignment="1">
      <alignment/>
    </xf>
    <xf numFmtId="176" fontId="0" fillId="0" borderId="1" xfId="15" applyNumberFormat="1" applyFont="1" applyFill="1" applyBorder="1" applyAlignment="1">
      <alignment/>
    </xf>
    <xf numFmtId="177" fontId="0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177" fontId="0" fillId="0" borderId="2" xfId="0" applyNumberFormat="1" applyFont="1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Font="1" applyBorder="1" applyAlignment="1">
      <alignment horizontal="centerContinuous"/>
    </xf>
    <xf numFmtId="38" fontId="0" fillId="0" borderId="1" xfId="17" applyFill="1" applyBorder="1" applyAlignment="1">
      <alignment/>
    </xf>
    <xf numFmtId="176" fontId="0" fillId="0" borderId="1" xfId="15" applyNumberFormat="1" applyFill="1" applyBorder="1" applyAlignment="1">
      <alignment/>
    </xf>
    <xf numFmtId="0" fontId="0" fillId="0" borderId="2" xfId="0" applyBorder="1" applyAlignment="1">
      <alignment horizontal="center"/>
    </xf>
    <xf numFmtId="38" fontId="0" fillId="0" borderId="2" xfId="17" applyFill="1" applyBorder="1" applyAlignment="1">
      <alignment/>
    </xf>
    <xf numFmtId="176" fontId="0" fillId="0" borderId="2" xfId="15" applyNumberFormat="1" applyFill="1" applyBorder="1" applyAlignment="1">
      <alignment/>
    </xf>
    <xf numFmtId="38" fontId="0" fillId="0" borderId="3" xfId="17" applyFill="1" applyBorder="1" applyAlignment="1">
      <alignment/>
    </xf>
    <xf numFmtId="176" fontId="0" fillId="0" borderId="3" xfId="15" applyNumberFormat="1" applyFill="1" applyBorder="1" applyAlignment="1">
      <alignment/>
    </xf>
    <xf numFmtId="176" fontId="0" fillId="0" borderId="0" xfId="15" applyNumberFormat="1" applyFill="1" applyBorder="1" applyAlignment="1">
      <alignment/>
    </xf>
    <xf numFmtId="176" fontId="0" fillId="0" borderId="2" xfId="15" applyNumberFormat="1" applyFont="1" applyFill="1" applyBorder="1" applyAlignment="1">
      <alignment/>
    </xf>
    <xf numFmtId="38" fontId="0" fillId="0" borderId="3" xfId="0" applyNumberFormat="1" applyBorder="1" applyAlignment="1">
      <alignment/>
    </xf>
    <xf numFmtId="0" fontId="0" fillId="0" borderId="2" xfId="0" applyFont="1" applyBorder="1" applyAlignment="1">
      <alignment horizontal="center"/>
    </xf>
    <xf numFmtId="38" fontId="0" fillId="0" borderId="2" xfId="17" applyFont="1" applyFill="1" applyBorder="1" applyAlignment="1">
      <alignment/>
    </xf>
    <xf numFmtId="38" fontId="0" fillId="0" borderId="0" xfId="17" applyFill="1" applyBorder="1" applyAlignment="1">
      <alignment/>
    </xf>
    <xf numFmtId="0" fontId="0" fillId="0" borderId="4" xfId="0" applyBorder="1" applyAlignment="1">
      <alignment horizontal="center"/>
    </xf>
    <xf numFmtId="38" fontId="0" fillId="0" borderId="4" xfId="17" applyFill="1" applyBorder="1" applyAlignment="1">
      <alignment/>
    </xf>
    <xf numFmtId="176" fontId="0" fillId="0" borderId="4" xfId="15" applyNumberFormat="1" applyFill="1" applyBorder="1" applyAlignment="1">
      <alignment/>
    </xf>
    <xf numFmtId="0" fontId="0" fillId="0" borderId="4" xfId="0" applyFont="1" applyBorder="1" applyAlignment="1">
      <alignment horizontal="center"/>
    </xf>
    <xf numFmtId="177" fontId="0" fillId="0" borderId="4" xfId="0" applyNumberFormat="1" applyFont="1" applyBorder="1" applyAlignment="1">
      <alignment/>
    </xf>
    <xf numFmtId="38" fontId="0" fillId="0" borderId="4" xfId="17" applyFont="1" applyFill="1" applyBorder="1" applyAlignment="1">
      <alignment/>
    </xf>
    <xf numFmtId="176" fontId="0" fillId="0" borderId="4" xfId="15" applyNumberFormat="1" applyFont="1" applyFill="1" applyBorder="1" applyAlignment="1">
      <alignment/>
    </xf>
    <xf numFmtId="0" fontId="0" fillId="0" borderId="5" xfId="0" applyBorder="1" applyAlignment="1">
      <alignment horizontal="center"/>
    </xf>
    <xf numFmtId="178" fontId="0" fillId="0" borderId="2" xfId="17" applyNumberFormat="1" applyFill="1" applyBorder="1" applyAlignment="1">
      <alignment/>
    </xf>
    <xf numFmtId="0" fontId="0" fillId="0" borderId="3" xfId="0" applyBorder="1" applyAlignment="1">
      <alignment horizontal="center"/>
    </xf>
    <xf numFmtId="38" fontId="0" fillId="0" borderId="5" xfId="17" applyFill="1" applyBorder="1" applyAlignment="1">
      <alignment/>
    </xf>
    <xf numFmtId="176" fontId="0" fillId="0" borderId="5" xfId="15" applyNumberFormat="1" applyFill="1" applyBorder="1" applyAlignment="1">
      <alignment/>
    </xf>
    <xf numFmtId="56" fontId="0" fillId="0" borderId="5" xfId="0" applyNumberFormat="1" applyBorder="1" applyAlignment="1">
      <alignment horizontal="center"/>
    </xf>
    <xf numFmtId="0" fontId="0" fillId="0" borderId="5" xfId="0" applyFont="1" applyBorder="1" applyAlignment="1">
      <alignment horizontal="center"/>
    </xf>
    <xf numFmtId="177" fontId="0" fillId="0" borderId="5" xfId="0" applyNumberFormat="1" applyFont="1" applyBorder="1" applyAlignment="1">
      <alignment/>
    </xf>
    <xf numFmtId="38" fontId="0" fillId="0" borderId="5" xfId="17" applyFont="1" applyFill="1" applyBorder="1" applyAlignment="1">
      <alignment/>
    </xf>
    <xf numFmtId="176" fontId="0" fillId="0" borderId="5" xfId="15" applyNumberFormat="1" applyFont="1" applyFill="1" applyBorder="1" applyAlignment="1">
      <alignment/>
    </xf>
    <xf numFmtId="38" fontId="0" fillId="0" borderId="6" xfId="17" applyFill="1" applyBorder="1" applyAlignment="1">
      <alignment/>
    </xf>
    <xf numFmtId="38" fontId="0" fillId="0" borderId="7" xfId="17" applyFill="1" applyBorder="1" applyAlignment="1">
      <alignment/>
    </xf>
    <xf numFmtId="38" fontId="0" fillId="0" borderId="7" xfId="0" applyNumberFormat="1" applyBorder="1" applyAlignment="1">
      <alignment/>
    </xf>
    <xf numFmtId="176" fontId="0" fillId="0" borderId="3" xfId="15" applyNumberFormat="1" applyFont="1" applyFill="1" applyBorder="1" applyAlignment="1">
      <alignment/>
    </xf>
    <xf numFmtId="176" fontId="0" fillId="0" borderId="3" xfId="15" applyNumberFormat="1" applyBorder="1" applyAlignment="1">
      <alignment/>
    </xf>
    <xf numFmtId="38" fontId="0" fillId="0" borderId="4" xfId="17" applyBorder="1" applyAlignment="1">
      <alignment/>
    </xf>
    <xf numFmtId="176" fontId="0" fillId="0" borderId="4" xfId="15" applyNumberFormat="1" applyBorder="1" applyAlignment="1">
      <alignment/>
    </xf>
    <xf numFmtId="38" fontId="0" fillId="0" borderId="2" xfId="17" applyBorder="1" applyAlignment="1">
      <alignment/>
    </xf>
    <xf numFmtId="176" fontId="0" fillId="0" borderId="2" xfId="15" applyNumberFormat="1" applyBorder="1" applyAlignment="1">
      <alignment/>
    </xf>
    <xf numFmtId="176" fontId="0" fillId="0" borderId="5" xfId="15" applyNumberFormat="1" applyBorder="1" applyAlignment="1">
      <alignment/>
    </xf>
    <xf numFmtId="38" fontId="0" fillId="0" borderId="4" xfId="17" applyBorder="1" applyAlignment="1">
      <alignment/>
    </xf>
    <xf numFmtId="0" fontId="0" fillId="0" borderId="8" xfId="0" applyBorder="1" applyAlignment="1">
      <alignment horizontal="center"/>
    </xf>
    <xf numFmtId="176" fontId="0" fillId="0" borderId="1" xfId="15" applyNumberFormat="1" applyFont="1" applyFill="1" applyBorder="1" applyAlignment="1">
      <alignment horizontal="center"/>
    </xf>
    <xf numFmtId="176" fontId="0" fillId="0" borderId="2" xfId="15" applyNumberFormat="1" applyFont="1" applyFill="1" applyBorder="1" applyAlignment="1">
      <alignment horizontal="center"/>
    </xf>
    <xf numFmtId="176" fontId="0" fillId="0" borderId="3" xfId="15" applyNumberFormat="1" applyFont="1" applyFill="1" applyBorder="1" applyAlignment="1">
      <alignment horizontal="center"/>
    </xf>
    <xf numFmtId="176" fontId="0" fillId="0" borderId="9" xfId="15" applyNumberFormat="1" applyFill="1" applyBorder="1" applyAlignment="1">
      <alignment/>
    </xf>
    <xf numFmtId="176" fontId="0" fillId="0" borderId="8" xfId="15" applyNumberFormat="1" applyFill="1" applyBorder="1" applyAlignment="1">
      <alignment/>
    </xf>
    <xf numFmtId="176" fontId="0" fillId="0" borderId="9" xfId="15" applyNumberFormat="1" applyBorder="1" applyAlignment="1">
      <alignment/>
    </xf>
    <xf numFmtId="176" fontId="0" fillId="0" borderId="8" xfId="15" applyNumberFormat="1" applyBorder="1" applyAlignment="1">
      <alignment/>
    </xf>
    <xf numFmtId="176" fontId="0" fillId="0" borderId="9" xfId="15" applyNumberFormat="1" applyFont="1" applyFill="1" applyBorder="1" applyAlignment="1">
      <alignment horizontal="center"/>
    </xf>
    <xf numFmtId="176" fontId="0" fillId="0" borderId="8" xfId="15" applyNumberFormat="1" applyFont="1" applyFill="1" applyBorder="1" applyAlignment="1">
      <alignment horizontal="center"/>
    </xf>
    <xf numFmtId="176" fontId="0" fillId="0" borderId="10" xfId="15" applyNumberFormat="1" applyFont="1" applyFill="1" applyBorder="1" applyAlignment="1">
      <alignment horizontal="right"/>
    </xf>
    <xf numFmtId="176" fontId="0" fillId="0" borderId="8" xfId="15" applyNumberFormat="1" applyFont="1" applyFill="1" applyBorder="1" applyAlignment="1">
      <alignment horizontal="right"/>
    </xf>
    <xf numFmtId="176" fontId="0" fillId="0" borderId="0" xfId="0" applyNumberFormat="1" applyFont="1" applyAlignment="1">
      <alignment/>
    </xf>
    <xf numFmtId="182" fontId="0" fillId="0" borderId="1" xfId="0" applyNumberFormat="1" applyFill="1" applyBorder="1" applyAlignment="1">
      <alignment horizontal="center"/>
    </xf>
    <xf numFmtId="182" fontId="0" fillId="0" borderId="1" xfId="15" applyNumberFormat="1" applyFill="1" applyBorder="1" applyAlignment="1">
      <alignment/>
    </xf>
    <xf numFmtId="182" fontId="0" fillId="0" borderId="4" xfId="15" applyNumberFormat="1" applyFill="1" applyBorder="1" applyAlignment="1">
      <alignment/>
    </xf>
    <xf numFmtId="182" fontId="0" fillId="0" borderId="2" xfId="15" applyNumberFormat="1" applyFill="1" applyBorder="1" applyAlignment="1">
      <alignment/>
    </xf>
    <xf numFmtId="182" fontId="0" fillId="0" borderId="9" xfId="15" applyNumberFormat="1" applyFill="1" applyBorder="1" applyAlignment="1">
      <alignment/>
    </xf>
    <xf numFmtId="182" fontId="0" fillId="0" borderId="3" xfId="15" applyNumberFormat="1" applyBorder="1" applyAlignment="1">
      <alignment/>
    </xf>
    <xf numFmtId="182" fontId="0" fillId="0" borderId="0" xfId="0" applyNumberFormat="1" applyAlignment="1">
      <alignment/>
    </xf>
    <xf numFmtId="182" fontId="0" fillId="0" borderId="0" xfId="0" applyNumberFormat="1" applyAlignment="1">
      <alignment horizontal="centerContinuous"/>
    </xf>
    <xf numFmtId="182" fontId="0" fillId="0" borderId="3" xfId="15" applyNumberFormat="1" applyFill="1" applyBorder="1" applyAlignment="1">
      <alignment/>
    </xf>
    <xf numFmtId="182" fontId="0" fillId="0" borderId="1" xfId="15" applyNumberFormat="1" applyBorder="1" applyAlignment="1">
      <alignment/>
    </xf>
    <xf numFmtId="182" fontId="0" fillId="0" borderId="4" xfId="15" applyNumberFormat="1" applyBorder="1" applyAlignment="1">
      <alignment/>
    </xf>
    <xf numFmtId="182" fontId="0" fillId="0" borderId="2" xfId="15" applyNumberFormat="1" applyBorder="1" applyAlignment="1">
      <alignment/>
    </xf>
    <xf numFmtId="182" fontId="0" fillId="0" borderId="9" xfId="15" applyNumberFormat="1" applyBorder="1" applyAlignment="1">
      <alignment/>
    </xf>
    <xf numFmtId="176" fontId="0" fillId="0" borderId="1" xfId="0" applyNumberFormat="1" applyFill="1" applyBorder="1" applyAlignment="1">
      <alignment horizontal="center"/>
    </xf>
    <xf numFmtId="176" fontId="0" fillId="0" borderId="0" xfId="0" applyNumberFormat="1" applyAlignment="1">
      <alignment/>
    </xf>
    <xf numFmtId="182" fontId="0" fillId="0" borderId="4" xfId="15" applyNumberFormat="1" applyFont="1" applyFill="1" applyBorder="1" applyAlignment="1">
      <alignment/>
    </xf>
    <xf numFmtId="182" fontId="0" fillId="0" borderId="0" xfId="15" applyNumberFormat="1" applyFill="1" applyBorder="1" applyAlignment="1">
      <alignment/>
    </xf>
    <xf numFmtId="182" fontId="0" fillId="0" borderId="0" xfId="0" applyNumberFormat="1" applyFont="1" applyAlignment="1">
      <alignment horizontal="centerContinuous"/>
    </xf>
    <xf numFmtId="182" fontId="0" fillId="0" borderId="1" xfId="15" applyNumberFormat="1" applyFill="1" applyBorder="1" applyAlignment="1">
      <alignment horizontal="right"/>
    </xf>
    <xf numFmtId="182" fontId="0" fillId="0" borderId="4" xfId="15" applyNumberFormat="1" applyFill="1" applyBorder="1" applyAlignment="1">
      <alignment horizontal="right"/>
    </xf>
    <xf numFmtId="182" fontId="0" fillId="0" borderId="2" xfId="15" applyNumberFormat="1" applyFill="1" applyBorder="1" applyAlignment="1">
      <alignment horizontal="right"/>
    </xf>
    <xf numFmtId="182" fontId="0" fillId="0" borderId="9" xfId="15" applyNumberFormat="1" applyFill="1" applyBorder="1" applyAlignment="1">
      <alignment horizontal="right"/>
    </xf>
    <xf numFmtId="182" fontId="0" fillId="0" borderId="3" xfId="15" applyNumberFormat="1" applyFill="1" applyBorder="1" applyAlignment="1">
      <alignment horizontal="right"/>
    </xf>
    <xf numFmtId="182" fontId="0" fillId="0" borderId="1" xfId="15" applyNumberFormat="1" applyFill="1" applyBorder="1" applyAlignment="1">
      <alignment/>
    </xf>
    <xf numFmtId="182" fontId="0" fillId="0" borderId="4" xfId="15" applyNumberFormat="1" applyFill="1" applyBorder="1" applyAlignment="1">
      <alignment/>
    </xf>
    <xf numFmtId="182" fontId="0" fillId="0" borderId="2" xfId="15" applyNumberFormat="1" applyFill="1" applyBorder="1" applyAlignment="1">
      <alignment/>
    </xf>
    <xf numFmtId="182" fontId="0" fillId="0" borderId="9" xfId="15" applyNumberFormat="1" applyFill="1" applyBorder="1" applyAlignment="1">
      <alignment/>
    </xf>
    <xf numFmtId="182" fontId="0" fillId="0" borderId="3" xfId="15" applyNumberFormat="1" applyFill="1" applyBorder="1" applyAlignment="1">
      <alignment/>
    </xf>
    <xf numFmtId="176" fontId="0" fillId="0" borderId="1" xfId="15" applyNumberFormat="1" applyFill="1" applyBorder="1" applyAlignment="1">
      <alignment/>
    </xf>
    <xf numFmtId="176" fontId="0" fillId="0" borderId="4" xfId="15" applyNumberFormat="1" applyFill="1" applyBorder="1" applyAlignment="1">
      <alignment/>
    </xf>
    <xf numFmtId="176" fontId="0" fillId="0" borderId="2" xfId="15" applyNumberFormat="1" applyFill="1" applyBorder="1" applyAlignment="1">
      <alignment/>
    </xf>
    <xf numFmtId="176" fontId="0" fillId="0" borderId="9" xfId="15" applyNumberFormat="1" applyFill="1" applyBorder="1" applyAlignment="1">
      <alignment/>
    </xf>
    <xf numFmtId="176" fontId="0" fillId="0" borderId="3" xfId="15" applyNumberFormat="1" applyFill="1" applyBorder="1" applyAlignment="1">
      <alignment/>
    </xf>
    <xf numFmtId="182" fontId="0" fillId="0" borderId="3" xfId="15" applyNumberFormat="1" applyBorder="1" applyAlignment="1">
      <alignment/>
    </xf>
    <xf numFmtId="176" fontId="0" fillId="0" borderId="3" xfId="15" applyNumberFormat="1" applyBorder="1" applyAlignment="1">
      <alignment/>
    </xf>
    <xf numFmtId="182" fontId="0" fillId="0" borderId="1" xfId="15" applyNumberFormat="1" applyBorder="1" applyAlignment="1">
      <alignment/>
    </xf>
    <xf numFmtId="182" fontId="0" fillId="0" borderId="4" xfId="15" applyNumberFormat="1" applyBorder="1" applyAlignment="1">
      <alignment/>
    </xf>
    <xf numFmtId="182" fontId="0" fillId="0" borderId="2" xfId="15" applyNumberFormat="1" applyBorder="1" applyAlignment="1">
      <alignment/>
    </xf>
    <xf numFmtId="182" fontId="0" fillId="0" borderId="9" xfId="15" applyNumberFormat="1" applyBorder="1" applyAlignment="1">
      <alignment/>
    </xf>
    <xf numFmtId="184" fontId="0" fillId="0" borderId="1" xfId="15" applyNumberFormat="1" applyFill="1" applyBorder="1" applyAlignment="1">
      <alignment/>
    </xf>
    <xf numFmtId="184" fontId="0" fillId="0" borderId="4" xfId="15" applyNumberFormat="1" applyFill="1" applyBorder="1" applyAlignment="1">
      <alignment/>
    </xf>
    <xf numFmtId="184" fontId="0" fillId="0" borderId="2" xfId="15" applyNumberFormat="1" applyFill="1" applyBorder="1" applyAlignment="1">
      <alignment/>
    </xf>
    <xf numFmtId="184" fontId="0" fillId="0" borderId="9" xfId="15" applyNumberFormat="1" applyFill="1" applyBorder="1" applyAlignment="1">
      <alignment/>
    </xf>
    <xf numFmtId="184" fontId="0" fillId="0" borderId="3" xfId="15" applyNumberFormat="1" applyFill="1" applyBorder="1" applyAlignment="1">
      <alignment/>
    </xf>
    <xf numFmtId="184" fontId="0" fillId="0" borderId="1" xfId="15" applyNumberFormat="1" applyFont="1" applyFill="1" applyBorder="1" applyAlignment="1">
      <alignment/>
    </xf>
    <xf numFmtId="0" fontId="0" fillId="0" borderId="0" xfId="0" applyBorder="1" applyAlignment="1">
      <alignment/>
    </xf>
    <xf numFmtId="184" fontId="0" fillId="0" borderId="3" xfId="15" applyNumberFormat="1" applyFont="1" applyFill="1" applyBorder="1" applyAlignment="1">
      <alignment/>
    </xf>
    <xf numFmtId="176" fontId="0" fillId="0" borderId="1" xfId="15" applyNumberFormat="1" applyFont="1" applyBorder="1" applyAlignment="1">
      <alignment horizontal="center"/>
    </xf>
    <xf numFmtId="176" fontId="0" fillId="0" borderId="4" xfId="15" applyNumberFormat="1" applyFont="1" applyBorder="1" applyAlignment="1">
      <alignment horizontal="center"/>
    </xf>
    <xf numFmtId="176" fontId="0" fillId="0" borderId="2" xfId="15" applyNumberFormat="1" applyFont="1" applyBorder="1" applyAlignment="1">
      <alignment horizontal="center"/>
    </xf>
    <xf numFmtId="176" fontId="0" fillId="0" borderId="5" xfId="15" applyNumberFormat="1" applyFont="1" applyBorder="1" applyAlignment="1">
      <alignment horizontal="center"/>
    </xf>
    <xf numFmtId="0" fontId="8" fillId="0" borderId="0" xfId="0" applyFont="1" applyAlignment="1">
      <alignment horizontal="centerContinuous"/>
    </xf>
    <xf numFmtId="182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0" fontId="9" fillId="0" borderId="0" xfId="0" applyFont="1" applyAlignment="1">
      <alignment/>
    </xf>
    <xf numFmtId="182" fontId="9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176" fontId="9" fillId="0" borderId="0" xfId="0" applyNumberFormat="1" applyFont="1" applyAlignment="1">
      <alignment/>
    </xf>
    <xf numFmtId="38" fontId="9" fillId="0" borderId="0" xfId="17" applyFont="1" applyFill="1" applyBorder="1" applyAlignment="1">
      <alignment/>
    </xf>
    <xf numFmtId="176" fontId="9" fillId="0" borderId="0" xfId="15" applyNumberFormat="1" applyFont="1" applyFill="1" applyBorder="1" applyAlignment="1">
      <alignment/>
    </xf>
    <xf numFmtId="182" fontId="9" fillId="0" borderId="0" xfId="15" applyNumberFormat="1" applyFont="1" applyFill="1" applyBorder="1" applyAlignment="1">
      <alignment/>
    </xf>
    <xf numFmtId="176" fontId="8" fillId="0" borderId="11" xfId="0" applyNumberFormat="1" applyFont="1" applyBorder="1" applyAlignment="1">
      <alignment horizontal="center"/>
    </xf>
    <xf numFmtId="176" fontId="4" fillId="0" borderId="11" xfId="0" applyNumberFormat="1" applyFont="1" applyBorder="1" applyAlignment="1">
      <alignment horizontal="center"/>
    </xf>
    <xf numFmtId="182" fontId="8" fillId="0" borderId="11" xfId="0" applyNumberFormat="1" applyFont="1" applyBorder="1" applyAlignment="1">
      <alignment horizontal="center"/>
    </xf>
    <xf numFmtId="182" fontId="4" fillId="0" borderId="11" xfId="0" applyNumberFormat="1" applyFont="1" applyBorder="1" applyAlignment="1">
      <alignment/>
    </xf>
    <xf numFmtId="0" fontId="10" fillId="0" borderId="0" xfId="0" applyFont="1" applyAlignment="1">
      <alignment horizontal="centerContinuous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108"/>
  <sheetViews>
    <sheetView tabSelected="1" zoomScale="75" zoomScaleNormal="75" workbookViewId="0" topLeftCell="A1">
      <selection activeCell="Z8" sqref="Z8"/>
    </sheetView>
  </sheetViews>
  <sheetFormatPr defaultColWidth="11.19921875" defaultRowHeight="15"/>
  <cols>
    <col min="1" max="1" width="3.69921875" style="0" customWidth="1"/>
    <col min="2" max="2" width="0.1015625" style="0" hidden="1" customWidth="1"/>
    <col min="3" max="3" width="10.59765625" style="0" hidden="1" customWidth="1"/>
    <col min="4" max="4" width="6.59765625" style="0" hidden="1" customWidth="1"/>
    <col min="5" max="5" width="10.5" style="0" customWidth="1"/>
    <col min="6" max="6" width="6.59765625" style="0" hidden="1" customWidth="1"/>
    <col min="8" max="8" width="6.59765625" style="0" customWidth="1"/>
    <col min="9" max="9" width="0.203125" style="0" customWidth="1"/>
    <col min="10" max="10" width="3.8984375" style="0" customWidth="1"/>
    <col min="11" max="13" width="10.59765625" style="0" hidden="1" customWidth="1"/>
    <col min="15" max="15" width="6.59765625" style="0" hidden="1" customWidth="1"/>
    <col min="17" max="17" width="6.59765625" style="0" customWidth="1"/>
    <col min="18" max="18" width="0.203125" style="0" customWidth="1"/>
    <col min="19" max="19" width="3.69921875" style="0" customWidth="1"/>
    <col min="20" max="20" width="6" style="0" hidden="1" customWidth="1"/>
    <col min="21" max="21" width="8.8984375" style="0" hidden="1" customWidth="1"/>
    <col min="22" max="22" width="7.3984375" style="0" hidden="1" customWidth="1"/>
    <col min="24" max="24" width="6.69921875" style="0" hidden="1" customWidth="1"/>
    <col min="26" max="26" width="6.59765625" style="0" customWidth="1"/>
    <col min="27" max="27" width="0.203125" style="0" customWidth="1"/>
    <col min="28" max="28" width="3.69921875" style="0" customWidth="1"/>
    <col min="29" max="29" width="10.69921875" style="0" hidden="1" customWidth="1"/>
    <col min="30" max="31" width="10.59765625" style="0" hidden="1" customWidth="1"/>
    <col min="33" max="33" width="6.59765625" style="0" hidden="1" customWidth="1"/>
    <col min="35" max="35" width="6.59765625" style="0" customWidth="1"/>
    <col min="36" max="36" width="0.203125" style="0" customWidth="1"/>
    <col min="37" max="37" width="3.69921875" style="0" customWidth="1"/>
    <col min="38" max="38" width="10.59765625" style="0" hidden="1" customWidth="1"/>
    <col min="39" max="39" width="10.09765625" style="0" hidden="1" customWidth="1"/>
    <col min="40" max="40" width="8.59765625" style="0" hidden="1" customWidth="1"/>
    <col min="42" max="42" width="7.5" style="0" hidden="1" customWidth="1"/>
    <col min="44" max="44" width="6.59765625" style="0" customWidth="1"/>
  </cols>
  <sheetData>
    <row r="1" spans="1:35" ht="24.75">
      <c r="A1" s="138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" t="s">
        <v>77</v>
      </c>
    </row>
    <row r="2" spans="1:35" s="14" customFormat="1" ht="15.75">
      <c r="A2" s="123" t="s">
        <v>2</v>
      </c>
      <c r="B2" s="4"/>
      <c r="C2" s="4"/>
      <c r="D2" s="4"/>
      <c r="E2" s="4"/>
      <c r="F2" s="4"/>
      <c r="G2" s="4"/>
      <c r="H2" s="4"/>
      <c r="J2" s="123" t="s">
        <v>58</v>
      </c>
      <c r="K2" s="8"/>
      <c r="L2" s="8"/>
      <c r="M2" s="8"/>
      <c r="N2" s="8"/>
      <c r="O2" s="8"/>
      <c r="P2" s="89"/>
      <c r="Q2" s="8"/>
      <c r="S2" s="123" t="s">
        <v>3</v>
      </c>
      <c r="T2" s="1"/>
      <c r="U2" s="4"/>
      <c r="V2" s="1"/>
      <c r="W2" s="1"/>
      <c r="X2" s="1"/>
      <c r="Y2" s="79"/>
      <c r="Z2" s="1"/>
      <c r="AB2" s="134" t="s">
        <v>42</v>
      </c>
      <c r="AC2" s="135"/>
      <c r="AD2" s="135"/>
      <c r="AE2" s="135"/>
      <c r="AF2" s="135"/>
      <c r="AG2" s="135"/>
      <c r="AH2" s="135"/>
      <c r="AI2" s="135"/>
    </row>
    <row r="3" spans="1:35" ht="15.75">
      <c r="A3" s="3" t="s">
        <v>5</v>
      </c>
      <c r="B3" s="16" t="s">
        <v>6</v>
      </c>
      <c r="C3" s="3" t="s">
        <v>7</v>
      </c>
      <c r="D3" s="7" t="s">
        <v>8</v>
      </c>
      <c r="E3" s="3" t="s">
        <v>21</v>
      </c>
      <c r="F3" s="7" t="s">
        <v>8</v>
      </c>
      <c r="G3" s="7" t="s">
        <v>44</v>
      </c>
      <c r="H3" s="7" t="s">
        <v>45</v>
      </c>
      <c r="J3" s="9" t="s">
        <v>5</v>
      </c>
      <c r="K3" s="17" t="s">
        <v>6</v>
      </c>
      <c r="L3" s="9" t="s">
        <v>7</v>
      </c>
      <c r="M3" s="10" t="s">
        <v>8</v>
      </c>
      <c r="N3" s="3" t="s">
        <v>21</v>
      </c>
      <c r="O3" s="7" t="s">
        <v>8</v>
      </c>
      <c r="P3" s="72" t="s">
        <v>44</v>
      </c>
      <c r="Q3" s="7" t="s">
        <v>45</v>
      </c>
      <c r="S3" s="3" t="s">
        <v>5</v>
      </c>
      <c r="T3" s="16" t="s">
        <v>6</v>
      </c>
      <c r="U3" s="3" t="s">
        <v>7</v>
      </c>
      <c r="V3" s="7" t="s">
        <v>8</v>
      </c>
      <c r="W3" s="3" t="s">
        <v>21</v>
      </c>
      <c r="X3" s="7" t="s">
        <v>8</v>
      </c>
      <c r="Y3" s="72" t="s">
        <v>44</v>
      </c>
      <c r="Z3" s="7" t="s">
        <v>45</v>
      </c>
      <c r="AB3" s="3" t="s">
        <v>5</v>
      </c>
      <c r="AC3" s="16" t="s">
        <v>6</v>
      </c>
      <c r="AD3" s="3" t="s">
        <v>7</v>
      </c>
      <c r="AE3" s="7" t="s">
        <v>8</v>
      </c>
      <c r="AF3" s="3" t="s">
        <v>21</v>
      </c>
      <c r="AG3" s="7" t="s">
        <v>8</v>
      </c>
      <c r="AH3" s="72" t="s">
        <v>44</v>
      </c>
      <c r="AI3" s="85" t="s">
        <v>45</v>
      </c>
    </row>
    <row r="4" spans="1:35" ht="15.75">
      <c r="A4" s="3">
        <v>1</v>
      </c>
      <c r="B4" s="18">
        <v>1245306</v>
      </c>
      <c r="C4" s="18">
        <v>1228599</v>
      </c>
      <c r="D4" s="19">
        <f aca="true" t="shared" si="0" ref="D4:D17">SUM(C4/B4)</f>
        <v>0.9865840203130797</v>
      </c>
      <c r="E4" s="18">
        <v>1361711</v>
      </c>
      <c r="F4" s="19">
        <f aca="true" t="shared" si="1" ref="F4:F15">SUM(E4/C4)</f>
        <v>1.1083445452910186</v>
      </c>
      <c r="G4" s="111">
        <v>1125330</v>
      </c>
      <c r="H4" s="19">
        <f aca="true" t="shared" si="2" ref="H4:H10">G4/E4</f>
        <v>0.8264088341799398</v>
      </c>
      <c r="J4" s="9">
        <v>1</v>
      </c>
      <c r="K4" s="13">
        <v>116000</v>
      </c>
      <c r="L4" s="11">
        <v>136200</v>
      </c>
      <c r="M4" s="12">
        <f aca="true" t="shared" si="3" ref="M4:M17">SUM(L4/K4)</f>
        <v>1.1741379310344828</v>
      </c>
      <c r="N4" s="18">
        <v>154100</v>
      </c>
      <c r="O4" s="19">
        <f aca="true" t="shared" si="4" ref="O4:O15">SUM(N4/L4)</f>
        <v>1.131424375917768</v>
      </c>
      <c r="P4" s="73">
        <v>183500</v>
      </c>
      <c r="Q4" s="19">
        <v>1.188</v>
      </c>
      <c r="S4" s="3">
        <v>1</v>
      </c>
      <c r="T4" s="18">
        <v>152671</v>
      </c>
      <c r="U4" s="18">
        <v>155106</v>
      </c>
      <c r="V4" s="19">
        <f aca="true" t="shared" si="5" ref="V4:V17">SUM(U4/T4)</f>
        <v>1.0159493289491783</v>
      </c>
      <c r="W4" s="18">
        <v>163877</v>
      </c>
      <c r="X4" s="19">
        <f aca="true" t="shared" si="6" ref="X4:X16">SUM(W4/U4)</f>
        <v>1.0565484249481</v>
      </c>
      <c r="Y4" s="73">
        <v>155375</v>
      </c>
      <c r="Z4" s="19">
        <f aca="true" t="shared" si="7" ref="Z4:Z10">Y4/W4</f>
        <v>0.9481196263050947</v>
      </c>
      <c r="AB4" s="3">
        <v>1</v>
      </c>
      <c r="AC4" s="18">
        <v>92234</v>
      </c>
      <c r="AD4" s="18">
        <v>104119</v>
      </c>
      <c r="AE4" s="19">
        <f aca="true" t="shared" si="8" ref="AE4:AE17">SUM(AD4/AC4)</f>
        <v>1.1288570375349654</v>
      </c>
      <c r="AF4" s="18">
        <v>105985</v>
      </c>
      <c r="AG4" s="19">
        <f aca="true" t="shared" si="9" ref="AG4:AG15">SUM(AF4/AD4)</f>
        <v>1.017921801016145</v>
      </c>
      <c r="AH4" s="95">
        <v>109993</v>
      </c>
      <c r="AI4" s="100">
        <f aca="true" t="shared" si="10" ref="AI4:AI10">AH4/AF4</f>
        <v>1.0378166721705901</v>
      </c>
    </row>
    <row r="5" spans="1:35" ht="15.75">
      <c r="A5" s="3">
        <v>2</v>
      </c>
      <c r="B5" s="18">
        <v>1258616</v>
      </c>
      <c r="C5" s="18">
        <v>1414251</v>
      </c>
      <c r="D5" s="19">
        <f t="shared" si="0"/>
        <v>1.1236556662238522</v>
      </c>
      <c r="E5" s="18">
        <v>1501532</v>
      </c>
      <c r="F5" s="19">
        <f t="shared" si="1"/>
        <v>1.0617153532152355</v>
      </c>
      <c r="G5" s="111">
        <v>1193791</v>
      </c>
      <c r="H5" s="19">
        <f t="shared" si="2"/>
        <v>0.7950486569716796</v>
      </c>
      <c r="J5" s="9">
        <v>2</v>
      </c>
      <c r="K5" s="13">
        <v>119100</v>
      </c>
      <c r="L5" s="11">
        <v>157100</v>
      </c>
      <c r="M5" s="12">
        <f t="shared" si="3"/>
        <v>1.3190596137699413</v>
      </c>
      <c r="N5" s="18">
        <v>192900</v>
      </c>
      <c r="O5" s="19">
        <f t="shared" si="4"/>
        <v>1.2278803309993636</v>
      </c>
      <c r="P5" s="73">
        <v>190200</v>
      </c>
      <c r="Q5" s="19">
        <f aca="true" t="shared" si="11" ref="Q5:Q10">P5/N5</f>
        <v>0.9860031104199067</v>
      </c>
      <c r="S5" s="3">
        <v>2</v>
      </c>
      <c r="T5" s="18">
        <v>167668</v>
      </c>
      <c r="U5" s="18">
        <v>196085</v>
      </c>
      <c r="V5" s="19">
        <f t="shared" si="5"/>
        <v>1.1694837416799866</v>
      </c>
      <c r="W5" s="18">
        <v>202135</v>
      </c>
      <c r="X5" s="19">
        <f t="shared" si="6"/>
        <v>1.030853966392126</v>
      </c>
      <c r="Y5" s="73">
        <v>168830</v>
      </c>
      <c r="Z5" s="19">
        <f t="shared" si="7"/>
        <v>0.8352338783486284</v>
      </c>
      <c r="AB5" s="3">
        <v>2</v>
      </c>
      <c r="AC5" s="18">
        <v>73924</v>
      </c>
      <c r="AD5" s="18">
        <v>103304</v>
      </c>
      <c r="AE5" s="19">
        <f t="shared" si="8"/>
        <v>1.3974352037227422</v>
      </c>
      <c r="AF5" s="18">
        <v>124078</v>
      </c>
      <c r="AG5" s="19">
        <f t="shared" si="9"/>
        <v>1.2010957949353365</v>
      </c>
      <c r="AH5" s="95">
        <v>93815</v>
      </c>
      <c r="AI5" s="100">
        <f t="shared" si="10"/>
        <v>0.7560969712600139</v>
      </c>
    </row>
    <row r="6" spans="1:35" ht="15.75">
      <c r="A6" s="3">
        <v>3</v>
      </c>
      <c r="B6" s="18">
        <v>1471483</v>
      </c>
      <c r="C6" s="18">
        <v>1573517</v>
      </c>
      <c r="D6" s="19">
        <f t="shared" si="0"/>
        <v>1.0693409302044263</v>
      </c>
      <c r="E6" s="18">
        <v>1612008</v>
      </c>
      <c r="F6" s="19">
        <f t="shared" si="1"/>
        <v>1.024461763044187</v>
      </c>
      <c r="G6" s="111">
        <v>1434275</v>
      </c>
      <c r="H6" s="19">
        <f t="shared" si="2"/>
        <v>0.8897443437005276</v>
      </c>
      <c r="J6" s="9">
        <v>3</v>
      </c>
      <c r="K6" s="13">
        <v>168200</v>
      </c>
      <c r="L6" s="11">
        <v>188100</v>
      </c>
      <c r="M6" s="12">
        <f t="shared" si="3"/>
        <v>1.1183115338882283</v>
      </c>
      <c r="N6" s="18">
        <v>213400</v>
      </c>
      <c r="O6" s="19">
        <f t="shared" si="4"/>
        <v>1.1345029239766082</v>
      </c>
      <c r="P6" s="73">
        <v>239200</v>
      </c>
      <c r="Q6" s="19">
        <f t="shared" si="11"/>
        <v>1.120899718837863</v>
      </c>
      <c r="S6" s="3">
        <v>3</v>
      </c>
      <c r="T6" s="18">
        <v>201941</v>
      </c>
      <c r="U6" s="18">
        <v>221620</v>
      </c>
      <c r="V6" s="19">
        <f t="shared" si="5"/>
        <v>1.0974492549804151</v>
      </c>
      <c r="W6" s="18">
        <v>228073</v>
      </c>
      <c r="X6" s="19">
        <f t="shared" si="6"/>
        <v>1.0291174081761574</v>
      </c>
      <c r="Y6" s="73">
        <v>214234</v>
      </c>
      <c r="Z6" s="19">
        <f t="shared" si="7"/>
        <v>0.9393220591652672</v>
      </c>
      <c r="AB6" s="3">
        <v>3</v>
      </c>
      <c r="AC6" s="18">
        <v>106781</v>
      </c>
      <c r="AD6" s="18">
        <v>127764</v>
      </c>
      <c r="AE6" s="19">
        <f t="shared" si="8"/>
        <v>1.1965049962071903</v>
      </c>
      <c r="AF6" s="18">
        <v>132012</v>
      </c>
      <c r="AG6" s="19">
        <f t="shared" si="9"/>
        <v>1.0332488024795716</v>
      </c>
      <c r="AH6" s="95">
        <v>129040</v>
      </c>
      <c r="AI6" s="100">
        <f t="shared" si="10"/>
        <v>0.9774868951307457</v>
      </c>
    </row>
    <row r="7" spans="1:35" ht="15.75">
      <c r="A7" s="20">
        <v>4</v>
      </c>
      <c r="B7" s="21">
        <v>1184801</v>
      </c>
      <c r="C7" s="21">
        <v>1305417</v>
      </c>
      <c r="D7" s="22">
        <f t="shared" si="0"/>
        <v>1.101802749997679</v>
      </c>
      <c r="E7" s="21">
        <v>1370049</v>
      </c>
      <c r="F7" s="22">
        <f t="shared" si="1"/>
        <v>1.0495106161479435</v>
      </c>
      <c r="G7" s="113">
        <v>1240563</v>
      </c>
      <c r="H7" s="22">
        <f t="shared" si="2"/>
        <v>0.9054880518871953</v>
      </c>
      <c r="J7" s="9">
        <v>4</v>
      </c>
      <c r="K7" s="13">
        <v>131400</v>
      </c>
      <c r="L7" s="11">
        <v>158700</v>
      </c>
      <c r="M7" s="12">
        <f t="shared" si="3"/>
        <v>1.2077625570776256</v>
      </c>
      <c r="N7" s="18">
        <v>190000</v>
      </c>
      <c r="O7" s="19">
        <f t="shared" si="4"/>
        <v>1.1972274732199117</v>
      </c>
      <c r="P7" s="73">
        <v>216400</v>
      </c>
      <c r="Q7" s="19">
        <f t="shared" si="11"/>
        <v>1.1389473684210527</v>
      </c>
      <c r="S7" s="3">
        <v>4</v>
      </c>
      <c r="T7" s="18">
        <v>145922</v>
      </c>
      <c r="U7" s="18">
        <v>180118</v>
      </c>
      <c r="V7" s="19">
        <f t="shared" si="5"/>
        <v>1.2343443757623935</v>
      </c>
      <c r="W7" s="18">
        <v>194254</v>
      </c>
      <c r="X7" s="19">
        <f t="shared" si="6"/>
        <v>1.0784818840982022</v>
      </c>
      <c r="Y7" s="73">
        <v>184718</v>
      </c>
      <c r="Z7" s="19">
        <f t="shared" si="7"/>
        <v>0.950909633778455</v>
      </c>
      <c r="AB7" s="3">
        <v>4</v>
      </c>
      <c r="AC7" s="18">
        <v>76915</v>
      </c>
      <c r="AD7" s="18">
        <v>94447</v>
      </c>
      <c r="AE7" s="19">
        <f t="shared" si="8"/>
        <v>1.2279399336930377</v>
      </c>
      <c r="AF7" s="18">
        <v>106145</v>
      </c>
      <c r="AG7" s="19">
        <f t="shared" si="9"/>
        <v>1.1238578250235582</v>
      </c>
      <c r="AH7" s="95">
        <v>107378</v>
      </c>
      <c r="AI7" s="100">
        <f t="shared" si="10"/>
        <v>1.011616185406755</v>
      </c>
    </row>
    <row r="8" spans="1:35" ht="15.75">
      <c r="A8" s="3">
        <v>5</v>
      </c>
      <c r="B8" s="18">
        <v>1235395</v>
      </c>
      <c r="C8" s="18">
        <v>1369655</v>
      </c>
      <c r="D8" s="19">
        <f t="shared" si="0"/>
        <v>1.1086777913137094</v>
      </c>
      <c r="E8" s="18">
        <v>1366727</v>
      </c>
      <c r="F8" s="19">
        <f t="shared" si="1"/>
        <v>0.9978622353804425</v>
      </c>
      <c r="G8" s="111">
        <v>1279403</v>
      </c>
      <c r="H8" s="19">
        <f t="shared" si="2"/>
        <v>0.9361072108767882</v>
      </c>
      <c r="J8" s="9">
        <v>5</v>
      </c>
      <c r="K8" s="13">
        <v>154600</v>
      </c>
      <c r="L8" s="11">
        <v>190300</v>
      </c>
      <c r="M8" s="12">
        <f t="shared" si="3"/>
        <v>1.2309184993531694</v>
      </c>
      <c r="N8" s="18">
        <v>207200</v>
      </c>
      <c r="O8" s="19">
        <f t="shared" si="4"/>
        <v>1.0888071466106148</v>
      </c>
      <c r="P8" s="73">
        <v>249100</v>
      </c>
      <c r="Q8" s="19">
        <f t="shared" si="11"/>
        <v>1.2022200772200773</v>
      </c>
      <c r="S8" s="3">
        <v>5</v>
      </c>
      <c r="T8" s="18">
        <v>177651</v>
      </c>
      <c r="U8" s="18">
        <v>204943</v>
      </c>
      <c r="V8" s="19">
        <f t="shared" si="5"/>
        <v>1.1536270552938064</v>
      </c>
      <c r="W8" s="18">
        <v>217555</v>
      </c>
      <c r="X8" s="19">
        <f t="shared" si="6"/>
        <v>1.0615390620806762</v>
      </c>
      <c r="Y8" s="73">
        <v>177484</v>
      </c>
      <c r="Z8" s="19">
        <f t="shared" si="7"/>
        <v>0.8158120934935993</v>
      </c>
      <c r="AB8" s="3">
        <v>5</v>
      </c>
      <c r="AC8" s="18">
        <v>88561</v>
      </c>
      <c r="AD8" s="18">
        <v>107565</v>
      </c>
      <c r="AE8" s="19">
        <f t="shared" si="8"/>
        <v>1.2145865561590317</v>
      </c>
      <c r="AF8" s="18">
        <v>116515</v>
      </c>
      <c r="AG8" s="19">
        <f t="shared" si="9"/>
        <v>1.0832055036489565</v>
      </c>
      <c r="AH8" s="95">
        <v>114744</v>
      </c>
      <c r="AI8" s="100">
        <f t="shared" si="10"/>
        <v>0.9848002403124061</v>
      </c>
    </row>
    <row r="9" spans="1:35" ht="16.5" thickBot="1">
      <c r="A9" s="31">
        <v>6</v>
      </c>
      <c r="B9" s="32">
        <v>1280099</v>
      </c>
      <c r="C9" s="32">
        <v>1421924</v>
      </c>
      <c r="D9" s="33">
        <f t="shared" si="0"/>
        <v>1.1107922121648404</v>
      </c>
      <c r="E9" s="32">
        <v>1460542</v>
      </c>
      <c r="F9" s="33">
        <f t="shared" si="1"/>
        <v>1.027158976147811</v>
      </c>
      <c r="G9" s="112">
        <v>1252000</v>
      </c>
      <c r="H9" s="33">
        <f t="shared" si="2"/>
        <v>0.8572160198063459</v>
      </c>
      <c r="J9" s="34">
        <v>6</v>
      </c>
      <c r="K9" s="35">
        <v>139600</v>
      </c>
      <c r="L9" s="36">
        <v>173700</v>
      </c>
      <c r="M9" s="37">
        <f t="shared" si="3"/>
        <v>1.244269340974212</v>
      </c>
      <c r="N9" s="32">
        <v>205800</v>
      </c>
      <c r="O9" s="33">
        <f t="shared" si="4"/>
        <v>1.1848013816925733</v>
      </c>
      <c r="P9" s="74">
        <v>229900</v>
      </c>
      <c r="Q9" s="33">
        <f t="shared" si="11"/>
        <v>1.1171039844509232</v>
      </c>
      <c r="S9" s="31">
        <v>6</v>
      </c>
      <c r="T9" s="32">
        <v>184010</v>
      </c>
      <c r="U9" s="32">
        <v>210036</v>
      </c>
      <c r="V9" s="33">
        <f t="shared" si="5"/>
        <v>1.1414379653279714</v>
      </c>
      <c r="W9" s="32">
        <v>225404</v>
      </c>
      <c r="X9" s="33">
        <f t="shared" si="6"/>
        <v>1.0731684092250853</v>
      </c>
      <c r="Y9" s="74">
        <v>124826</v>
      </c>
      <c r="Z9" s="33">
        <f t="shared" si="7"/>
        <v>0.5537878653440046</v>
      </c>
      <c r="AB9" s="31">
        <v>6</v>
      </c>
      <c r="AC9" s="32">
        <v>87185</v>
      </c>
      <c r="AD9" s="32">
        <v>110292</v>
      </c>
      <c r="AE9" s="33">
        <f t="shared" si="8"/>
        <v>1.265034122842232</v>
      </c>
      <c r="AF9" s="32">
        <v>110706</v>
      </c>
      <c r="AG9" s="33">
        <f t="shared" si="9"/>
        <v>1.0037536720705038</v>
      </c>
      <c r="AH9" s="96">
        <v>108850</v>
      </c>
      <c r="AI9" s="101">
        <f t="shared" si="10"/>
        <v>0.983234874351887</v>
      </c>
    </row>
    <row r="10" spans="1:35" ht="15.75">
      <c r="A10" s="20">
        <v>7</v>
      </c>
      <c r="B10" s="21">
        <v>1473633</v>
      </c>
      <c r="C10" s="21">
        <v>1583129</v>
      </c>
      <c r="D10" s="22">
        <f t="shared" si="0"/>
        <v>1.074303439187369</v>
      </c>
      <c r="E10" s="21">
        <v>1596737</v>
      </c>
      <c r="F10" s="22">
        <f t="shared" si="1"/>
        <v>1.0085956356051844</v>
      </c>
      <c r="G10" s="113">
        <v>1420000</v>
      </c>
      <c r="H10" s="22">
        <f t="shared" si="2"/>
        <v>0.8893136440127585</v>
      </c>
      <c r="J10" s="28">
        <v>7</v>
      </c>
      <c r="K10" s="15">
        <v>161300</v>
      </c>
      <c r="L10" s="29">
        <v>182700</v>
      </c>
      <c r="M10" s="26">
        <f t="shared" si="3"/>
        <v>1.1326720396776193</v>
      </c>
      <c r="N10" s="21">
        <v>203000</v>
      </c>
      <c r="O10" s="22">
        <f t="shared" si="4"/>
        <v>1.1111111111111112</v>
      </c>
      <c r="P10" s="75">
        <v>238600</v>
      </c>
      <c r="Q10" s="22">
        <f t="shared" si="11"/>
        <v>1.175369458128079</v>
      </c>
      <c r="S10" s="20">
        <v>7</v>
      </c>
      <c r="T10" s="21">
        <v>187715</v>
      </c>
      <c r="U10" s="21">
        <v>217465</v>
      </c>
      <c r="V10" s="22">
        <f t="shared" si="5"/>
        <v>1.1584849372719281</v>
      </c>
      <c r="W10" s="21">
        <v>225940</v>
      </c>
      <c r="X10" s="22">
        <f t="shared" si="6"/>
        <v>1.038971788563677</v>
      </c>
      <c r="Y10" s="75">
        <v>212753</v>
      </c>
      <c r="Z10" s="22">
        <f t="shared" si="7"/>
        <v>0.9416349473311498</v>
      </c>
      <c r="AB10" s="20">
        <v>7</v>
      </c>
      <c r="AC10" s="21">
        <v>92960</v>
      </c>
      <c r="AD10" s="21">
        <v>109146</v>
      </c>
      <c r="AE10" s="22">
        <f t="shared" si="8"/>
        <v>1.1741179001721171</v>
      </c>
      <c r="AF10" s="21">
        <v>108803</v>
      </c>
      <c r="AG10" s="22">
        <f t="shared" si="9"/>
        <v>0.9968574203360636</v>
      </c>
      <c r="AH10" s="97">
        <v>110209</v>
      </c>
      <c r="AI10" s="102">
        <f t="shared" si="10"/>
        <v>1.0129224378004282</v>
      </c>
    </row>
    <row r="11" spans="1:35" ht="15.75">
      <c r="A11" s="3">
        <v>8</v>
      </c>
      <c r="B11" s="18">
        <v>1686134</v>
      </c>
      <c r="C11" s="18">
        <v>1759090</v>
      </c>
      <c r="D11" s="19">
        <f t="shared" si="0"/>
        <v>1.0432682099999169</v>
      </c>
      <c r="E11" s="18">
        <v>1791166</v>
      </c>
      <c r="F11" s="19">
        <f t="shared" si="1"/>
        <v>1.0182344280281281</v>
      </c>
      <c r="G11" s="111"/>
      <c r="H11" s="19"/>
      <c r="J11" s="9">
        <v>8</v>
      </c>
      <c r="K11" s="13">
        <v>172900</v>
      </c>
      <c r="L11" s="11">
        <v>203900</v>
      </c>
      <c r="M11" s="12">
        <f t="shared" si="3"/>
        <v>1.1792943898207056</v>
      </c>
      <c r="N11" s="18">
        <v>224700</v>
      </c>
      <c r="O11" s="19">
        <f t="shared" si="4"/>
        <v>1.1020107896027465</v>
      </c>
      <c r="P11" s="73"/>
      <c r="Q11" s="19"/>
      <c r="S11" s="3">
        <v>8</v>
      </c>
      <c r="T11" s="18">
        <v>198231</v>
      </c>
      <c r="U11" s="18">
        <v>206983</v>
      </c>
      <c r="V11" s="19">
        <f t="shared" si="5"/>
        <v>1.0441505112722027</v>
      </c>
      <c r="W11" s="18">
        <v>227591</v>
      </c>
      <c r="X11" s="19">
        <f t="shared" si="6"/>
        <v>1.0995637322871927</v>
      </c>
      <c r="Y11" s="73"/>
      <c r="Z11" s="19"/>
      <c r="AB11" s="3">
        <v>8</v>
      </c>
      <c r="AC11" s="18">
        <v>111771</v>
      </c>
      <c r="AD11" s="18">
        <v>123238</v>
      </c>
      <c r="AE11" s="19">
        <f t="shared" si="8"/>
        <v>1.102593696039223</v>
      </c>
      <c r="AF11" s="18">
        <v>121093</v>
      </c>
      <c r="AG11" s="19">
        <f t="shared" si="9"/>
        <v>0.9825946542462553</v>
      </c>
      <c r="AH11" s="95"/>
      <c r="AI11" s="100"/>
    </row>
    <row r="12" spans="1:35" ht="15.75">
      <c r="A12" s="3">
        <v>9</v>
      </c>
      <c r="B12" s="18">
        <v>1572340</v>
      </c>
      <c r="C12" s="18">
        <v>1677031</v>
      </c>
      <c r="D12" s="19">
        <f t="shared" si="0"/>
        <v>1.0665829273566785</v>
      </c>
      <c r="E12" s="18">
        <v>1331411</v>
      </c>
      <c r="F12" s="19">
        <f t="shared" si="1"/>
        <v>0.7939095937999954</v>
      </c>
      <c r="G12" s="111"/>
      <c r="H12" s="19"/>
      <c r="J12" s="9">
        <v>9</v>
      </c>
      <c r="K12" s="13">
        <v>168200</v>
      </c>
      <c r="L12" s="11">
        <v>196300</v>
      </c>
      <c r="M12" s="12">
        <f t="shared" si="3"/>
        <v>1.1670630202140309</v>
      </c>
      <c r="N12" s="18">
        <v>209800</v>
      </c>
      <c r="O12" s="19">
        <f t="shared" si="4"/>
        <v>1.0687722873153336</v>
      </c>
      <c r="P12" s="73"/>
      <c r="Q12" s="19"/>
      <c r="S12" s="3">
        <v>9</v>
      </c>
      <c r="T12" s="18">
        <v>190313</v>
      </c>
      <c r="U12" s="18">
        <v>236045</v>
      </c>
      <c r="V12" s="19">
        <f t="shared" si="5"/>
        <v>1.2402988760620661</v>
      </c>
      <c r="W12" s="18">
        <v>206463</v>
      </c>
      <c r="X12" s="19">
        <f t="shared" si="6"/>
        <v>0.8746764388146328</v>
      </c>
      <c r="Y12" s="73"/>
      <c r="Z12" s="19"/>
      <c r="AB12" s="3">
        <v>9</v>
      </c>
      <c r="AC12" s="18">
        <v>116136</v>
      </c>
      <c r="AD12" s="18">
        <v>132664</v>
      </c>
      <c r="AE12" s="19">
        <f t="shared" si="8"/>
        <v>1.142315905490115</v>
      </c>
      <c r="AF12" s="18">
        <v>117575</v>
      </c>
      <c r="AG12" s="19">
        <f t="shared" si="9"/>
        <v>0.8862615328951335</v>
      </c>
      <c r="AH12" s="95"/>
      <c r="AI12" s="100"/>
    </row>
    <row r="13" spans="1:35" ht="15.75">
      <c r="A13" s="3">
        <v>10</v>
      </c>
      <c r="B13" s="18">
        <v>1384130</v>
      </c>
      <c r="C13" s="18">
        <v>1522313</v>
      </c>
      <c r="D13" s="19">
        <f t="shared" si="0"/>
        <v>1.0998338306372957</v>
      </c>
      <c r="E13" s="18">
        <v>925142</v>
      </c>
      <c r="F13" s="19">
        <f t="shared" si="1"/>
        <v>0.6077212767676555</v>
      </c>
      <c r="G13" s="111"/>
      <c r="H13" s="19"/>
      <c r="J13" s="9">
        <v>10</v>
      </c>
      <c r="K13" s="13">
        <v>185600</v>
      </c>
      <c r="L13" s="11">
        <v>215700</v>
      </c>
      <c r="M13" s="12">
        <f t="shared" si="3"/>
        <v>1.162176724137931</v>
      </c>
      <c r="N13" s="18">
        <v>197400</v>
      </c>
      <c r="O13" s="19">
        <f t="shared" si="4"/>
        <v>0.9151599443671766</v>
      </c>
      <c r="P13" s="73"/>
      <c r="Q13" s="19"/>
      <c r="S13" s="3">
        <v>10</v>
      </c>
      <c r="T13" s="18">
        <v>210659</v>
      </c>
      <c r="U13" s="18">
        <v>226371</v>
      </c>
      <c r="V13" s="19">
        <f t="shared" si="5"/>
        <v>1.0745849928082827</v>
      </c>
      <c r="W13" s="18">
        <v>175955</v>
      </c>
      <c r="X13" s="19">
        <f t="shared" si="6"/>
        <v>0.7772859597739993</v>
      </c>
      <c r="Y13" s="73"/>
      <c r="Z13" s="19"/>
      <c r="AB13" s="3">
        <v>10</v>
      </c>
      <c r="AC13" s="18">
        <v>103670</v>
      </c>
      <c r="AD13" s="18">
        <v>113226</v>
      </c>
      <c r="AE13" s="19">
        <f t="shared" si="8"/>
        <v>1.0921771004147776</v>
      </c>
      <c r="AF13" s="18">
        <v>84667</v>
      </c>
      <c r="AG13" s="19">
        <f t="shared" si="9"/>
        <v>0.7477699468319997</v>
      </c>
      <c r="AH13" s="95"/>
      <c r="AI13" s="100"/>
    </row>
    <row r="14" spans="1:35" ht="15.75">
      <c r="A14" s="3">
        <v>11</v>
      </c>
      <c r="B14" s="18">
        <v>1358036</v>
      </c>
      <c r="C14" s="18">
        <v>1531695</v>
      </c>
      <c r="D14" s="19">
        <f t="shared" si="0"/>
        <v>1.1278751078763745</v>
      </c>
      <c r="E14" s="18">
        <v>860698</v>
      </c>
      <c r="F14" s="19">
        <f t="shared" si="1"/>
        <v>0.5619251874557272</v>
      </c>
      <c r="G14" s="111"/>
      <c r="H14" s="19"/>
      <c r="J14" s="9">
        <v>11</v>
      </c>
      <c r="K14" s="13">
        <v>191200</v>
      </c>
      <c r="L14" s="11">
        <v>226000</v>
      </c>
      <c r="M14" s="12">
        <f t="shared" si="3"/>
        <v>1.1820083682008369</v>
      </c>
      <c r="N14" s="18">
        <v>195700</v>
      </c>
      <c r="O14" s="19">
        <f t="shared" si="4"/>
        <v>0.8659292035398231</v>
      </c>
      <c r="P14" s="73"/>
      <c r="Q14" s="19"/>
      <c r="S14" s="3">
        <v>11</v>
      </c>
      <c r="T14" s="18">
        <v>197834</v>
      </c>
      <c r="U14" s="18">
        <v>225868</v>
      </c>
      <c r="V14" s="19">
        <f t="shared" si="5"/>
        <v>1.1417046614838704</v>
      </c>
      <c r="W14" s="18">
        <v>157425</v>
      </c>
      <c r="X14" s="19">
        <f t="shared" si="6"/>
        <v>0.6969778808861813</v>
      </c>
      <c r="Y14" s="73"/>
      <c r="Z14" s="19"/>
      <c r="AB14" s="3">
        <v>11</v>
      </c>
      <c r="AC14" s="18">
        <v>111851</v>
      </c>
      <c r="AD14" s="18">
        <v>128638</v>
      </c>
      <c r="AE14" s="19">
        <f t="shared" si="8"/>
        <v>1.1500835933518698</v>
      </c>
      <c r="AF14" s="18">
        <v>96314</v>
      </c>
      <c r="AG14" s="19">
        <f t="shared" si="9"/>
        <v>0.7487212176806232</v>
      </c>
      <c r="AH14" s="95"/>
      <c r="AI14" s="100"/>
    </row>
    <row r="15" spans="1:35" ht="16.5" thickBot="1">
      <c r="A15" s="31">
        <v>12</v>
      </c>
      <c r="B15" s="32">
        <v>1207599</v>
      </c>
      <c r="C15" s="32">
        <v>1431969</v>
      </c>
      <c r="D15" s="33">
        <f t="shared" si="0"/>
        <v>1.1857984314329508</v>
      </c>
      <c r="E15" s="32">
        <v>1037934</v>
      </c>
      <c r="F15" s="33">
        <f t="shared" si="1"/>
        <v>0.7248299369609258</v>
      </c>
      <c r="G15" s="114"/>
      <c r="H15" s="63"/>
      <c r="J15" s="44">
        <v>12</v>
      </c>
      <c r="K15" s="45">
        <v>147100</v>
      </c>
      <c r="L15" s="46">
        <v>172900</v>
      </c>
      <c r="M15" s="12">
        <f t="shared" si="3"/>
        <v>1.1753908905506458</v>
      </c>
      <c r="N15" s="41">
        <v>190500</v>
      </c>
      <c r="O15" s="42">
        <f t="shared" si="4"/>
        <v>1.101792943898207</v>
      </c>
      <c r="P15" s="76"/>
      <c r="Q15" s="63"/>
      <c r="S15" s="38">
        <v>12</v>
      </c>
      <c r="T15" s="41">
        <v>169506</v>
      </c>
      <c r="U15" s="41">
        <v>191414</v>
      </c>
      <c r="V15" s="42">
        <f t="shared" si="5"/>
        <v>1.129246162377733</v>
      </c>
      <c r="W15" s="41">
        <v>152649</v>
      </c>
      <c r="X15" s="42">
        <f t="shared" si="6"/>
        <v>0.7974808530201553</v>
      </c>
      <c r="Y15" s="76"/>
      <c r="Z15" s="63"/>
      <c r="AB15" s="38">
        <v>12</v>
      </c>
      <c r="AC15" s="41">
        <v>112083</v>
      </c>
      <c r="AD15" s="41">
        <v>128014</v>
      </c>
      <c r="AE15" s="42">
        <f t="shared" si="8"/>
        <v>1.1421357386936466</v>
      </c>
      <c r="AF15" s="41">
        <v>112645</v>
      </c>
      <c r="AG15" s="42">
        <f t="shared" si="9"/>
        <v>0.8799428187541988</v>
      </c>
      <c r="AH15" s="98"/>
      <c r="AI15" s="103"/>
    </row>
    <row r="16" spans="1:35" ht="16.5" thickBot="1">
      <c r="A16" s="40" t="s">
        <v>67</v>
      </c>
      <c r="B16" s="23">
        <f>SUM(B4:B9)</f>
        <v>7675700</v>
      </c>
      <c r="C16" s="23">
        <f>SUM(C4:C9)</f>
        <v>8313363</v>
      </c>
      <c r="D16" s="24">
        <f t="shared" si="0"/>
        <v>1.0830755501126934</v>
      </c>
      <c r="E16" s="23">
        <f>SUM(E4:E10)</f>
        <v>10269306</v>
      </c>
      <c r="F16" s="24">
        <f>SUM(E16/C16)</f>
        <v>1.2352769871831653</v>
      </c>
      <c r="G16" s="118">
        <f>SUM(G4:G10)</f>
        <v>8945362</v>
      </c>
      <c r="H16" s="24">
        <f>G16/E16</f>
        <v>0.8710775586977347</v>
      </c>
      <c r="J16" s="40" t="s">
        <v>50</v>
      </c>
      <c r="K16" s="23">
        <f>SUM(K4:K10)</f>
        <v>990200</v>
      </c>
      <c r="L16" s="23">
        <f>SUM(L4:L10)</f>
        <v>1186800</v>
      </c>
      <c r="M16" s="24">
        <f t="shared" si="3"/>
        <v>1.19854574833367</v>
      </c>
      <c r="N16" s="27">
        <f>SUM(N4:N10)</f>
        <v>1366400</v>
      </c>
      <c r="O16" s="52">
        <f>SUM(N16/L16)</f>
        <v>1.1513313110886416</v>
      </c>
      <c r="P16" s="77">
        <f>SUM(P4:P10)</f>
        <v>1546900</v>
      </c>
      <c r="Q16" s="52">
        <f>P16/N16</f>
        <v>1.1320989461358313</v>
      </c>
      <c r="S16" s="40" t="s">
        <v>67</v>
      </c>
      <c r="T16" s="23">
        <f>SUM(T4:T9)</f>
        <v>1029863</v>
      </c>
      <c r="U16" s="23">
        <f>SUM(U4:U9)</f>
        <v>1167908</v>
      </c>
      <c r="V16" s="24">
        <f t="shared" si="5"/>
        <v>1.1340421007454389</v>
      </c>
      <c r="W16" s="23">
        <f>SUM(W4:W10)</f>
        <v>1457238</v>
      </c>
      <c r="X16" s="42">
        <f t="shared" si="6"/>
        <v>1.2477335543553087</v>
      </c>
      <c r="Y16" s="80">
        <f>SUM(Y4:Y10)</f>
        <v>1238220</v>
      </c>
      <c r="Z16" s="24">
        <f>Y16/W16</f>
        <v>0.8497033428993754</v>
      </c>
      <c r="AB16" s="40" t="s">
        <v>66</v>
      </c>
      <c r="AC16" s="23">
        <f>SUM(AC4:AC10)</f>
        <v>618560</v>
      </c>
      <c r="AD16" s="23">
        <f>SUM(AD4:AD10)</f>
        <v>756637</v>
      </c>
      <c r="AE16" s="24">
        <f t="shared" si="8"/>
        <v>1.223223292809105</v>
      </c>
      <c r="AF16" s="27">
        <f>SUM(AF4:AF10)</f>
        <v>804244</v>
      </c>
      <c r="AG16" s="52">
        <f>SUM(AF16/AD16)</f>
        <v>1.0629192069645022</v>
      </c>
      <c r="AH16" s="105">
        <f>SUM(AH4:AH10)</f>
        <v>774029</v>
      </c>
      <c r="AI16" s="106">
        <f>AH16/AF16</f>
        <v>0.9624305559009455</v>
      </c>
    </row>
    <row r="17" spans="1:35" ht="15.75">
      <c r="A17" s="20" t="s">
        <v>22</v>
      </c>
      <c r="B17" s="21">
        <f>SUM(B4:B15)</f>
        <v>16357572</v>
      </c>
      <c r="C17" s="21">
        <f>SUM(C4:C8,C9:C15)</f>
        <v>17818590</v>
      </c>
      <c r="D17" s="22">
        <f t="shared" si="0"/>
        <v>1.0893175344115862</v>
      </c>
      <c r="E17" s="39">
        <f>SUM(E4:E15)</f>
        <v>16215657</v>
      </c>
      <c r="F17" s="22">
        <f>SUM(E17/C17)</f>
        <v>0.910041535272993</v>
      </c>
      <c r="G17" s="113"/>
      <c r="H17" s="22"/>
      <c r="J17" s="28" t="s">
        <v>22</v>
      </c>
      <c r="K17" s="21">
        <f>SUM(K4:K15)</f>
        <v>1855200</v>
      </c>
      <c r="L17" s="21">
        <f>SUM(L4:L8,L9:L15)</f>
        <v>2201600</v>
      </c>
      <c r="M17" s="22">
        <f t="shared" si="3"/>
        <v>1.1867184131090986</v>
      </c>
      <c r="N17" s="21">
        <f>SUM(N4:N15)</f>
        <v>2384500</v>
      </c>
      <c r="O17" s="22">
        <f>SUM(N17/L17)</f>
        <v>1.0830759447674418</v>
      </c>
      <c r="P17" s="75"/>
      <c r="Q17" s="22"/>
      <c r="S17" s="20" t="s">
        <v>22</v>
      </c>
      <c r="T17" s="21">
        <f>SUM(T4:T15)</f>
        <v>2184121</v>
      </c>
      <c r="U17" s="21">
        <f>SUM(U4:U8,U9:U15)</f>
        <v>2472054</v>
      </c>
      <c r="V17" s="22">
        <f t="shared" si="5"/>
        <v>1.1318301504358046</v>
      </c>
      <c r="W17" s="21">
        <f>SUM(W4:W15)</f>
        <v>2377321</v>
      </c>
      <c r="X17" s="22">
        <f>SUM(W17/U17)</f>
        <v>0.9616784261185233</v>
      </c>
      <c r="Y17" s="75"/>
      <c r="Z17" s="22"/>
      <c r="AB17" s="20" t="s">
        <v>22</v>
      </c>
      <c r="AC17" s="21">
        <f>SUM(AC4:AC15)</f>
        <v>1174071</v>
      </c>
      <c r="AD17" s="21">
        <f>SUM(AD4:AD8,AD9:AD15)</f>
        <v>1382417</v>
      </c>
      <c r="AE17" s="22">
        <f t="shared" si="8"/>
        <v>1.1774560482287697</v>
      </c>
      <c r="AF17" s="21">
        <f>SUM(AF4:AF15)</f>
        <v>1336538</v>
      </c>
      <c r="AG17" s="22">
        <f>SUM(AF17/AD17)</f>
        <v>0.9668124740942856</v>
      </c>
      <c r="AH17" s="97"/>
      <c r="AI17" s="102"/>
    </row>
    <row r="18" spans="1:35" s="126" customFormat="1" ht="12.75">
      <c r="A18" s="126" t="s">
        <v>9</v>
      </c>
      <c r="J18" s="126" t="s">
        <v>11</v>
      </c>
      <c r="P18" s="127"/>
      <c r="S18" s="126" t="s">
        <v>10</v>
      </c>
      <c r="Y18" s="127"/>
      <c r="AB18" s="128" t="s">
        <v>23</v>
      </c>
      <c r="AD18" s="129"/>
      <c r="AH18" s="127"/>
      <c r="AI18" s="130"/>
    </row>
    <row r="19" ht="1.5" customHeight="1"/>
    <row r="20" spans="1:35" ht="15.75">
      <c r="A20" s="123" t="s">
        <v>25</v>
      </c>
      <c r="E20" s="4"/>
      <c r="F20" s="4"/>
      <c r="G20" s="124"/>
      <c r="H20" s="125"/>
      <c r="I20" s="14"/>
      <c r="J20" s="123" t="s">
        <v>4</v>
      </c>
      <c r="K20" s="4"/>
      <c r="L20" s="4"/>
      <c r="M20" s="4"/>
      <c r="N20" s="4"/>
      <c r="O20" s="4"/>
      <c r="P20" s="124"/>
      <c r="Q20" s="4"/>
      <c r="R20" s="14"/>
      <c r="S20" s="123" t="s">
        <v>12</v>
      </c>
      <c r="T20" s="4"/>
      <c r="U20" s="4"/>
      <c r="V20" s="4"/>
      <c r="W20" s="4"/>
      <c r="X20" s="4"/>
      <c r="Y20" s="124"/>
      <c r="Z20" s="4"/>
      <c r="AA20" s="14"/>
      <c r="AB20" s="123" t="s">
        <v>16</v>
      </c>
      <c r="AC20" s="4"/>
      <c r="AD20" s="4"/>
      <c r="AE20" s="4"/>
      <c r="AF20" s="4"/>
      <c r="AG20" s="4"/>
      <c r="AH20" s="124"/>
      <c r="AI20" s="125"/>
    </row>
    <row r="21" spans="1:35" ht="15.75">
      <c r="A21" s="3" t="s">
        <v>5</v>
      </c>
      <c r="E21" s="3" t="s">
        <v>21</v>
      </c>
      <c r="F21" s="7" t="s">
        <v>8</v>
      </c>
      <c r="G21" s="72" t="s">
        <v>44</v>
      </c>
      <c r="H21" s="85" t="s">
        <v>45</v>
      </c>
      <c r="J21" s="3" t="s">
        <v>5</v>
      </c>
      <c r="K21" s="16" t="s">
        <v>6</v>
      </c>
      <c r="L21" s="3" t="s">
        <v>7</v>
      </c>
      <c r="M21" s="7" t="s">
        <v>8</v>
      </c>
      <c r="N21" s="3" t="s">
        <v>21</v>
      </c>
      <c r="O21" s="7" t="s">
        <v>8</v>
      </c>
      <c r="P21" s="72" t="s">
        <v>44</v>
      </c>
      <c r="Q21" s="7" t="s">
        <v>45</v>
      </c>
      <c r="S21" s="3" t="s">
        <v>5</v>
      </c>
      <c r="T21" s="16" t="s">
        <v>6</v>
      </c>
      <c r="U21" s="3" t="s">
        <v>7</v>
      </c>
      <c r="V21" s="7" t="s">
        <v>8</v>
      </c>
      <c r="W21" s="3" t="s">
        <v>21</v>
      </c>
      <c r="X21" s="7" t="s">
        <v>8</v>
      </c>
      <c r="Y21" s="72" t="s">
        <v>44</v>
      </c>
      <c r="Z21" s="7" t="s">
        <v>45</v>
      </c>
      <c r="AB21" s="3" t="s">
        <v>5</v>
      </c>
      <c r="AC21" s="16" t="s">
        <v>6</v>
      </c>
      <c r="AD21" s="3" t="s">
        <v>7</v>
      </c>
      <c r="AE21" s="7" t="s">
        <v>8</v>
      </c>
      <c r="AF21" s="3" t="s">
        <v>21</v>
      </c>
      <c r="AG21" s="7" t="s">
        <v>8</v>
      </c>
      <c r="AH21" s="72" t="s">
        <v>44</v>
      </c>
      <c r="AI21" s="85" t="s">
        <v>45</v>
      </c>
    </row>
    <row r="22" spans="1:35" ht="15.75">
      <c r="A22" s="3">
        <v>1</v>
      </c>
      <c r="E22" s="18">
        <v>394860</v>
      </c>
      <c r="F22" s="19" t="e">
        <f>SUM(E22/#REF!)</f>
        <v>#REF!</v>
      </c>
      <c r="G22" s="95">
        <v>255030</v>
      </c>
      <c r="H22" s="100">
        <f>G22/E22</f>
        <v>0.6458744871600061</v>
      </c>
      <c r="J22" s="3">
        <v>1</v>
      </c>
      <c r="K22" s="18">
        <v>147894</v>
      </c>
      <c r="L22" s="18">
        <v>141024</v>
      </c>
      <c r="M22" s="19">
        <f aca="true" t="shared" si="12" ref="M22:M35">SUM(L22/K22)</f>
        <v>0.9535478112702341</v>
      </c>
      <c r="N22" s="18">
        <v>149892</v>
      </c>
      <c r="O22" s="6">
        <f aca="true" t="shared" si="13" ref="O22:O33">SUM(N22/L22)</f>
        <v>1.0628829135466304</v>
      </c>
      <c r="P22" s="81">
        <v>105814</v>
      </c>
      <c r="Q22" s="6">
        <f aca="true" t="shared" si="14" ref="Q22:Q29">P22/N22</f>
        <v>0.7059349398233394</v>
      </c>
      <c r="S22" s="3">
        <v>1</v>
      </c>
      <c r="T22" s="18">
        <v>72611</v>
      </c>
      <c r="U22" s="18">
        <v>80211</v>
      </c>
      <c r="V22" s="19">
        <f aca="true" t="shared" si="15" ref="V22:V35">SUM(U22/T22)</f>
        <v>1.1046673369048767</v>
      </c>
      <c r="W22" s="5">
        <v>96850</v>
      </c>
      <c r="X22" s="6">
        <f aca="true" t="shared" si="16" ref="X22:X33">SUM(W22/U22)</f>
        <v>1.2074403760082781</v>
      </c>
      <c r="Y22" s="107">
        <v>62609</v>
      </c>
      <c r="Z22" s="6">
        <f aca="true" t="shared" si="17" ref="Z22:Z28">Y22/W22</f>
        <v>0.6464532782653588</v>
      </c>
      <c r="AB22" s="3">
        <v>1</v>
      </c>
      <c r="AC22" s="18">
        <v>34240</v>
      </c>
      <c r="AD22" s="18">
        <v>32628</v>
      </c>
      <c r="AE22" s="19">
        <f aca="true" t="shared" si="18" ref="AE22:AE35">SUM(AD22/AC22)</f>
        <v>0.9529205607476635</v>
      </c>
      <c r="AF22" s="18">
        <v>34707</v>
      </c>
      <c r="AG22" s="19">
        <f aca="true" t="shared" si="19" ref="AG22:AG33">SUM(AF22/AD22)</f>
        <v>1.0637182787789627</v>
      </c>
      <c r="AH22" s="95">
        <v>27633</v>
      </c>
      <c r="AI22" s="12">
        <f aca="true" t="shared" si="20" ref="AI22:AI28">AH22/AF22</f>
        <v>0.7961794450687181</v>
      </c>
    </row>
    <row r="23" spans="1:35" ht="15.75">
      <c r="A23" s="3">
        <v>2</v>
      </c>
      <c r="E23" s="18">
        <v>416818</v>
      </c>
      <c r="F23" s="19" t="e">
        <f>SUM(E23/#REF!)</f>
        <v>#REF!</v>
      </c>
      <c r="G23" s="95">
        <v>277505</v>
      </c>
      <c r="H23" s="100">
        <f>G23/E23</f>
        <v>0.665770192266169</v>
      </c>
      <c r="J23" s="3">
        <v>2</v>
      </c>
      <c r="K23" s="18">
        <v>159762</v>
      </c>
      <c r="L23" s="18">
        <v>156388</v>
      </c>
      <c r="M23" s="19">
        <f t="shared" si="12"/>
        <v>0.9788810856148521</v>
      </c>
      <c r="N23" s="18">
        <v>147423</v>
      </c>
      <c r="O23" s="6">
        <f t="shared" si="13"/>
        <v>0.9426746297669898</v>
      </c>
      <c r="P23" s="81">
        <v>110484</v>
      </c>
      <c r="Q23" s="6">
        <f t="shared" si="14"/>
        <v>0.7494352984269754</v>
      </c>
      <c r="S23" s="3">
        <v>2</v>
      </c>
      <c r="T23" s="18">
        <v>70296</v>
      </c>
      <c r="U23" s="18">
        <v>92884</v>
      </c>
      <c r="V23" s="19">
        <f t="shared" si="15"/>
        <v>1.321326960282235</v>
      </c>
      <c r="W23" s="5">
        <v>95986</v>
      </c>
      <c r="X23" s="6">
        <f t="shared" si="16"/>
        <v>1.0333964945523448</v>
      </c>
      <c r="Y23" s="107">
        <v>68481</v>
      </c>
      <c r="Z23" s="6">
        <f t="shared" si="17"/>
        <v>0.7134477944700269</v>
      </c>
      <c r="AB23" s="3">
        <v>2</v>
      </c>
      <c r="AC23" s="18">
        <v>31372</v>
      </c>
      <c r="AD23" s="18">
        <v>35135</v>
      </c>
      <c r="AE23" s="19">
        <f t="shared" si="18"/>
        <v>1.1199477240851714</v>
      </c>
      <c r="AF23" s="18">
        <v>34987</v>
      </c>
      <c r="AG23" s="19">
        <f t="shared" si="19"/>
        <v>0.9957876761064466</v>
      </c>
      <c r="AH23" s="90">
        <v>27977</v>
      </c>
      <c r="AI23" s="19">
        <f t="shared" si="20"/>
        <v>0.7996398662360306</v>
      </c>
    </row>
    <row r="24" spans="1:35" ht="15.75">
      <c r="A24" s="3">
        <v>3</v>
      </c>
      <c r="E24" s="18">
        <v>440273</v>
      </c>
      <c r="F24" s="19" t="e">
        <f>SUM(E24/#REF!)</f>
        <v>#REF!</v>
      </c>
      <c r="G24" s="95">
        <v>334469</v>
      </c>
      <c r="H24" s="100">
        <f>G24/E24</f>
        <v>0.7596854678801562</v>
      </c>
      <c r="J24" s="3">
        <v>3</v>
      </c>
      <c r="K24" s="18">
        <v>160717</v>
      </c>
      <c r="L24" s="18">
        <v>159482</v>
      </c>
      <c r="M24" s="19">
        <f t="shared" si="12"/>
        <v>0.9923156853350921</v>
      </c>
      <c r="N24" s="18">
        <v>150109</v>
      </c>
      <c r="O24" s="6">
        <f t="shared" si="13"/>
        <v>0.9412284771949185</v>
      </c>
      <c r="P24" s="81">
        <v>122633</v>
      </c>
      <c r="Q24" s="6">
        <f t="shared" si="14"/>
        <v>0.816959675968796</v>
      </c>
      <c r="S24" s="3">
        <v>3</v>
      </c>
      <c r="T24" s="18">
        <v>86607</v>
      </c>
      <c r="U24" s="18">
        <v>99614</v>
      </c>
      <c r="V24" s="19">
        <f t="shared" si="15"/>
        <v>1.1501841652522313</v>
      </c>
      <c r="W24" s="5">
        <v>100618</v>
      </c>
      <c r="X24" s="6">
        <f t="shared" si="16"/>
        <v>1.0100789045716465</v>
      </c>
      <c r="Y24" s="107">
        <v>79287</v>
      </c>
      <c r="Z24" s="6">
        <f t="shared" si="17"/>
        <v>0.7880001590172733</v>
      </c>
      <c r="AB24" s="3">
        <v>3</v>
      </c>
      <c r="AC24" s="18">
        <v>34081</v>
      </c>
      <c r="AD24" s="18">
        <v>34188</v>
      </c>
      <c r="AE24" s="19">
        <f t="shared" si="18"/>
        <v>1.0031395792376985</v>
      </c>
      <c r="AF24" s="18">
        <v>35184</v>
      </c>
      <c r="AG24" s="19">
        <f t="shared" si="19"/>
        <v>1.0291330291330292</v>
      </c>
      <c r="AH24" s="90">
        <v>27897</v>
      </c>
      <c r="AI24" s="19">
        <f t="shared" si="20"/>
        <v>0.7928888130968622</v>
      </c>
    </row>
    <row r="25" spans="1:35" ht="15.75">
      <c r="A25" s="3">
        <v>4</v>
      </c>
      <c r="E25" s="18">
        <v>355576</v>
      </c>
      <c r="F25" s="19" t="e">
        <f>SUM(E25/#REF!)</f>
        <v>#REF!</v>
      </c>
      <c r="G25" s="95"/>
      <c r="H25" s="100"/>
      <c r="J25" s="3">
        <v>4</v>
      </c>
      <c r="K25" s="18">
        <v>132994</v>
      </c>
      <c r="L25" s="18">
        <v>138632</v>
      </c>
      <c r="M25" s="19">
        <f t="shared" si="12"/>
        <v>1.0423928899048078</v>
      </c>
      <c r="N25" s="18">
        <v>128243</v>
      </c>
      <c r="O25" s="6">
        <f t="shared" si="13"/>
        <v>0.9250605920710947</v>
      </c>
      <c r="P25" s="81">
        <v>100961</v>
      </c>
      <c r="Q25" s="6">
        <f t="shared" si="14"/>
        <v>0.7872632424381838</v>
      </c>
      <c r="S25" s="3">
        <v>4</v>
      </c>
      <c r="T25" s="18">
        <v>70422</v>
      </c>
      <c r="U25" s="18">
        <v>80431</v>
      </c>
      <c r="V25" s="19">
        <f t="shared" si="15"/>
        <v>1.1421288801794893</v>
      </c>
      <c r="W25" s="5">
        <v>77475</v>
      </c>
      <c r="X25" s="6">
        <f t="shared" si="16"/>
        <v>0.9632480013924979</v>
      </c>
      <c r="Y25" s="107">
        <v>53428</v>
      </c>
      <c r="Z25" s="6">
        <f t="shared" si="17"/>
        <v>0.6896160051629558</v>
      </c>
      <c r="AB25" s="3">
        <v>4</v>
      </c>
      <c r="AC25" s="18">
        <v>28252</v>
      </c>
      <c r="AD25" s="18">
        <v>27848</v>
      </c>
      <c r="AE25" s="19">
        <f t="shared" si="18"/>
        <v>0.9857001274246071</v>
      </c>
      <c r="AF25" s="18">
        <v>28585</v>
      </c>
      <c r="AG25" s="19">
        <f t="shared" si="19"/>
        <v>1.0264650962367137</v>
      </c>
      <c r="AH25" s="90">
        <v>22469</v>
      </c>
      <c r="AI25" s="19">
        <f t="shared" si="20"/>
        <v>0.7860416302256428</v>
      </c>
    </row>
    <row r="26" spans="1:35" ht="15.75">
      <c r="A26" s="3">
        <v>5</v>
      </c>
      <c r="E26" s="18">
        <v>364401</v>
      </c>
      <c r="F26" s="19" t="e">
        <f>SUM(E26/#REF!)</f>
        <v>#REF!</v>
      </c>
      <c r="G26" s="95"/>
      <c r="H26" s="100"/>
      <c r="J26" s="3">
        <v>5</v>
      </c>
      <c r="K26" s="18">
        <v>134905</v>
      </c>
      <c r="L26" s="18">
        <v>140728</v>
      </c>
      <c r="M26" s="19">
        <f t="shared" si="12"/>
        <v>1.0431637077943738</v>
      </c>
      <c r="N26" s="18">
        <v>129987</v>
      </c>
      <c r="O26" s="6">
        <f t="shared" si="13"/>
        <v>0.9236754590415553</v>
      </c>
      <c r="P26" s="81">
        <v>119135</v>
      </c>
      <c r="Q26" s="6">
        <f t="shared" si="14"/>
        <v>0.9165147283959165</v>
      </c>
      <c r="S26" s="3">
        <v>5</v>
      </c>
      <c r="T26" s="18">
        <v>73748</v>
      </c>
      <c r="U26" s="18">
        <v>81813</v>
      </c>
      <c r="V26" s="19">
        <f t="shared" si="15"/>
        <v>1.1093588978684168</v>
      </c>
      <c r="W26" s="5">
        <v>74473</v>
      </c>
      <c r="X26" s="6">
        <f t="shared" si="16"/>
        <v>0.9102832068253212</v>
      </c>
      <c r="Y26" s="107">
        <v>62715</v>
      </c>
      <c r="Z26" s="6">
        <f t="shared" si="17"/>
        <v>0.8421172774025486</v>
      </c>
      <c r="AB26" s="3">
        <v>5</v>
      </c>
      <c r="AC26" s="18">
        <v>30013</v>
      </c>
      <c r="AD26" s="18">
        <v>29267</v>
      </c>
      <c r="AE26" s="19">
        <f t="shared" si="18"/>
        <v>0.975144104221504</v>
      </c>
      <c r="AF26" s="18">
        <v>29486</v>
      </c>
      <c r="AG26" s="19">
        <f t="shared" si="19"/>
        <v>1.00748283049168</v>
      </c>
      <c r="AH26" s="90">
        <v>25247</v>
      </c>
      <c r="AI26" s="19">
        <f t="shared" si="20"/>
        <v>0.856236858169979</v>
      </c>
    </row>
    <row r="27" spans="1:35" ht="16.5" thickBot="1">
      <c r="A27" s="31">
        <v>6</v>
      </c>
      <c r="E27" s="32">
        <v>391536</v>
      </c>
      <c r="F27" s="33" t="e">
        <f>SUM(E27/#REF!)</f>
        <v>#REF!</v>
      </c>
      <c r="G27" s="96"/>
      <c r="H27" s="101"/>
      <c r="J27" s="31">
        <v>6</v>
      </c>
      <c r="K27" s="32">
        <v>144504</v>
      </c>
      <c r="L27" s="32">
        <v>146310</v>
      </c>
      <c r="M27" s="33">
        <f t="shared" si="12"/>
        <v>1.0124979239329015</v>
      </c>
      <c r="N27" s="41">
        <v>144094</v>
      </c>
      <c r="O27" s="54">
        <f t="shared" si="13"/>
        <v>0.9848540769598797</v>
      </c>
      <c r="P27" s="82">
        <v>121693</v>
      </c>
      <c r="Q27" s="65">
        <f t="shared" si="14"/>
        <v>0.8445389814981887</v>
      </c>
      <c r="S27" s="31">
        <v>6</v>
      </c>
      <c r="T27" s="32">
        <v>74117</v>
      </c>
      <c r="U27" s="32">
        <v>80114</v>
      </c>
      <c r="V27" s="33">
        <f t="shared" si="15"/>
        <v>1.0809126111418432</v>
      </c>
      <c r="W27" s="53">
        <v>77481</v>
      </c>
      <c r="X27" s="65">
        <f t="shared" si="16"/>
        <v>0.9671343335746562</v>
      </c>
      <c r="Y27" s="108">
        <v>65201</v>
      </c>
      <c r="Z27" s="54">
        <f t="shared" si="17"/>
        <v>0.8415095313689808</v>
      </c>
      <c r="AB27" s="31">
        <v>6</v>
      </c>
      <c r="AC27" s="32">
        <v>29005</v>
      </c>
      <c r="AD27" s="32">
        <v>31550</v>
      </c>
      <c r="AE27" s="33">
        <f t="shared" si="18"/>
        <v>1.087743492501293</v>
      </c>
      <c r="AF27" s="32">
        <v>30716</v>
      </c>
      <c r="AG27" s="33">
        <f t="shared" si="19"/>
        <v>0.9735657686212361</v>
      </c>
      <c r="AH27" s="91">
        <v>28036</v>
      </c>
      <c r="AI27" s="33">
        <f t="shared" si="20"/>
        <v>0.9127490558666493</v>
      </c>
    </row>
    <row r="28" spans="1:35" ht="15.75">
      <c r="A28" s="20">
        <v>7</v>
      </c>
      <c r="E28" s="21">
        <v>432189</v>
      </c>
      <c r="F28" s="22" t="e">
        <f>SUM(E28/#REF!)</f>
        <v>#REF!</v>
      </c>
      <c r="G28" s="97"/>
      <c r="H28" s="102"/>
      <c r="J28" s="20">
        <v>7</v>
      </c>
      <c r="K28" s="21">
        <v>169732</v>
      </c>
      <c r="L28" s="21">
        <v>152325</v>
      </c>
      <c r="M28" s="22">
        <f t="shared" si="12"/>
        <v>0.8974442061602997</v>
      </c>
      <c r="N28" s="21">
        <v>159907</v>
      </c>
      <c r="O28" s="22">
        <f t="shared" si="13"/>
        <v>1.0497751518135565</v>
      </c>
      <c r="P28" s="75">
        <v>124508</v>
      </c>
      <c r="Q28" s="66">
        <f t="shared" si="14"/>
        <v>0.7786275772792935</v>
      </c>
      <c r="S28" s="20">
        <v>7</v>
      </c>
      <c r="T28" s="21">
        <v>86437</v>
      </c>
      <c r="U28" s="21">
        <v>91483</v>
      </c>
      <c r="V28" s="22">
        <f t="shared" si="15"/>
        <v>1.0583777780348693</v>
      </c>
      <c r="W28" s="55">
        <v>91483</v>
      </c>
      <c r="X28" s="66">
        <f t="shared" si="16"/>
        <v>1</v>
      </c>
      <c r="Y28" s="109">
        <v>66055</v>
      </c>
      <c r="Z28" s="56">
        <f t="shared" si="17"/>
        <v>0.722046719062558</v>
      </c>
      <c r="AB28" s="20">
        <v>7</v>
      </c>
      <c r="AC28" s="21">
        <v>32645</v>
      </c>
      <c r="AD28" s="21">
        <v>30677</v>
      </c>
      <c r="AE28" s="22">
        <f t="shared" si="18"/>
        <v>0.9397151171695513</v>
      </c>
      <c r="AF28" s="21">
        <v>32122</v>
      </c>
      <c r="AG28" s="22">
        <f t="shared" si="19"/>
        <v>1.047103693320729</v>
      </c>
      <c r="AH28" s="92">
        <v>25429</v>
      </c>
      <c r="AI28" s="22">
        <f t="shared" si="20"/>
        <v>0.7916381296307826</v>
      </c>
    </row>
    <row r="29" spans="1:35" ht="15.75">
      <c r="A29" s="3">
        <v>8</v>
      </c>
      <c r="E29" s="18">
        <v>514617</v>
      </c>
      <c r="F29" s="19" t="e">
        <f>SUM(E29/#REF!)</f>
        <v>#REF!</v>
      </c>
      <c r="G29" s="95"/>
      <c r="H29" s="100"/>
      <c r="J29" s="3">
        <v>8</v>
      </c>
      <c r="K29" s="18">
        <v>182380</v>
      </c>
      <c r="L29" s="18">
        <v>176036</v>
      </c>
      <c r="M29" s="19">
        <f t="shared" si="12"/>
        <v>0.9652154841539643</v>
      </c>
      <c r="N29" s="18">
        <v>184335</v>
      </c>
      <c r="O29" s="19">
        <f t="shared" si="13"/>
        <v>1.0471437660478538</v>
      </c>
      <c r="P29" s="73">
        <v>147837</v>
      </c>
      <c r="Q29" s="6">
        <f t="shared" si="14"/>
        <v>0.802001790218895</v>
      </c>
      <c r="S29" s="3">
        <v>8</v>
      </c>
      <c r="T29" s="18">
        <v>95707</v>
      </c>
      <c r="U29" s="18">
        <v>104536</v>
      </c>
      <c r="V29" s="19">
        <f t="shared" si="15"/>
        <v>1.0922503056202786</v>
      </c>
      <c r="W29" s="5">
        <v>104989</v>
      </c>
      <c r="X29" s="6">
        <f t="shared" si="16"/>
        <v>1.0043334353715467</v>
      </c>
      <c r="Y29" s="107"/>
      <c r="Z29" s="6"/>
      <c r="AB29" s="3">
        <v>8</v>
      </c>
      <c r="AC29" s="18">
        <v>33412</v>
      </c>
      <c r="AD29" s="18">
        <v>32878</v>
      </c>
      <c r="AE29" s="19">
        <f t="shared" si="18"/>
        <v>0.9840177181850832</v>
      </c>
      <c r="AF29" s="18">
        <v>33779</v>
      </c>
      <c r="AG29" s="19">
        <f t="shared" si="19"/>
        <v>1.0274043433298863</v>
      </c>
      <c r="AH29" s="90"/>
      <c r="AI29" s="19"/>
    </row>
    <row r="30" spans="1:35" ht="15.75">
      <c r="A30" s="3">
        <v>9</v>
      </c>
      <c r="E30" s="18">
        <v>268138</v>
      </c>
      <c r="F30" s="19" t="e">
        <f>SUM(E30/#REF!)</f>
        <v>#REF!</v>
      </c>
      <c r="G30" s="95"/>
      <c r="H30" s="100"/>
      <c r="J30" s="3">
        <v>9</v>
      </c>
      <c r="K30" s="18">
        <v>174180</v>
      </c>
      <c r="L30" s="18">
        <v>157524</v>
      </c>
      <c r="M30" s="19">
        <f t="shared" si="12"/>
        <v>0.904374784705477</v>
      </c>
      <c r="N30" s="18">
        <v>87965</v>
      </c>
      <c r="O30" s="19">
        <f t="shared" si="13"/>
        <v>0.5584228435032123</v>
      </c>
      <c r="P30" s="73"/>
      <c r="Q30" s="6"/>
      <c r="S30" s="3">
        <v>9</v>
      </c>
      <c r="T30" s="18">
        <v>87632</v>
      </c>
      <c r="U30" s="18">
        <v>92580</v>
      </c>
      <c r="V30" s="19">
        <f t="shared" si="15"/>
        <v>1.0564633923680846</v>
      </c>
      <c r="W30" s="5">
        <v>57795</v>
      </c>
      <c r="X30" s="6">
        <f t="shared" si="16"/>
        <v>0.6242709008425146</v>
      </c>
      <c r="Y30" s="107"/>
      <c r="Z30" s="6"/>
      <c r="AB30" s="3">
        <v>9</v>
      </c>
      <c r="AC30" s="18">
        <v>32630</v>
      </c>
      <c r="AD30" s="18">
        <v>32524</v>
      </c>
      <c r="AE30" s="19">
        <f t="shared" si="18"/>
        <v>0.9967514557155991</v>
      </c>
      <c r="AF30" s="18">
        <v>21896</v>
      </c>
      <c r="AG30" s="19">
        <f t="shared" si="19"/>
        <v>0.6732259254704218</v>
      </c>
      <c r="AH30" s="90"/>
      <c r="AI30" s="19"/>
    </row>
    <row r="31" spans="1:35" s="117" customFormat="1" ht="15.75">
      <c r="A31" s="3">
        <v>10</v>
      </c>
      <c r="E31" s="18">
        <v>161966</v>
      </c>
      <c r="F31" s="19" t="e">
        <f>SUM(E31/#REF!)</f>
        <v>#REF!</v>
      </c>
      <c r="G31" s="95"/>
      <c r="H31" s="100"/>
      <c r="I31"/>
      <c r="J31" s="3">
        <v>10</v>
      </c>
      <c r="K31" s="18">
        <v>137086</v>
      </c>
      <c r="L31" s="18">
        <v>146880</v>
      </c>
      <c r="M31" s="19">
        <f t="shared" si="12"/>
        <v>1.0714442029091227</v>
      </c>
      <c r="N31" s="18">
        <v>67440</v>
      </c>
      <c r="O31" s="19">
        <f t="shared" si="13"/>
        <v>0.4591503267973856</v>
      </c>
      <c r="P31" s="73"/>
      <c r="Q31" s="6"/>
      <c r="R31"/>
      <c r="S31" s="3">
        <v>10</v>
      </c>
      <c r="T31" s="18">
        <v>79045</v>
      </c>
      <c r="U31" s="18">
        <v>74574</v>
      </c>
      <c r="V31" s="19">
        <f t="shared" si="15"/>
        <v>0.9434372825605668</v>
      </c>
      <c r="W31" s="5">
        <v>33051</v>
      </c>
      <c r="X31" s="6">
        <f t="shared" si="16"/>
        <v>0.44319736101053986</v>
      </c>
      <c r="Y31" s="107"/>
      <c r="Z31" s="6"/>
      <c r="AA31"/>
      <c r="AB31" s="3">
        <v>10</v>
      </c>
      <c r="AC31" s="18">
        <v>31045</v>
      </c>
      <c r="AD31" s="18">
        <v>27229</v>
      </c>
      <c r="AE31" s="19">
        <f t="shared" si="18"/>
        <v>0.877081655661137</v>
      </c>
      <c r="AF31" s="18">
        <v>15129</v>
      </c>
      <c r="AG31" s="19">
        <f t="shared" si="19"/>
        <v>0.5556208454221602</v>
      </c>
      <c r="AH31" s="90"/>
      <c r="AI31" s="19"/>
    </row>
    <row r="32" spans="1:35" ht="15.75">
      <c r="A32" s="3">
        <v>11</v>
      </c>
      <c r="E32" s="18">
        <v>150978</v>
      </c>
      <c r="F32" s="19" t="e">
        <f>SUM(E32/#REF!)</f>
        <v>#REF!</v>
      </c>
      <c r="G32" s="95"/>
      <c r="H32" s="100"/>
      <c r="J32" s="3">
        <v>11</v>
      </c>
      <c r="K32" s="18">
        <v>151027</v>
      </c>
      <c r="L32" s="18">
        <v>142806</v>
      </c>
      <c r="M32" s="12">
        <f t="shared" si="12"/>
        <v>0.9455660246181147</v>
      </c>
      <c r="N32" s="18">
        <v>58549</v>
      </c>
      <c r="O32" s="19">
        <f t="shared" si="13"/>
        <v>0.40998977633992967</v>
      </c>
      <c r="P32" s="73"/>
      <c r="Q32" s="6"/>
      <c r="S32" s="3">
        <v>11</v>
      </c>
      <c r="T32" s="18">
        <v>80061</v>
      </c>
      <c r="U32" s="18">
        <v>85265</v>
      </c>
      <c r="V32" s="19">
        <f t="shared" si="15"/>
        <v>1.0650004371666604</v>
      </c>
      <c r="W32" s="5">
        <v>38090</v>
      </c>
      <c r="X32" s="6">
        <f t="shared" si="16"/>
        <v>0.4467249164369906</v>
      </c>
      <c r="Y32" s="107"/>
      <c r="Z32" s="6"/>
      <c r="AB32" s="3">
        <v>11</v>
      </c>
      <c r="AC32" s="18">
        <v>31698</v>
      </c>
      <c r="AD32" s="18">
        <v>32520</v>
      </c>
      <c r="AE32" s="19">
        <f t="shared" si="18"/>
        <v>1.0259322354722695</v>
      </c>
      <c r="AF32" s="18">
        <v>15595</v>
      </c>
      <c r="AG32" s="19">
        <f t="shared" si="19"/>
        <v>0.47955104551045513</v>
      </c>
      <c r="AH32" s="90"/>
      <c r="AI32" s="19"/>
    </row>
    <row r="33" spans="1:35" ht="16.5" thickBot="1">
      <c r="A33" s="38">
        <v>12</v>
      </c>
      <c r="E33" s="41">
        <v>233098</v>
      </c>
      <c r="F33" s="42" t="e">
        <f>SUM(E33/#REF!)</f>
        <v>#REF!</v>
      </c>
      <c r="G33" s="98"/>
      <c r="H33" s="103"/>
      <c r="J33" s="38">
        <v>12</v>
      </c>
      <c r="K33" s="41">
        <v>130405</v>
      </c>
      <c r="L33" s="41">
        <v>157483</v>
      </c>
      <c r="M33" s="47">
        <f t="shared" si="12"/>
        <v>1.2076454123691576</v>
      </c>
      <c r="N33" s="41">
        <v>106677</v>
      </c>
      <c r="O33" s="42">
        <f t="shared" si="13"/>
        <v>0.6773874005448207</v>
      </c>
      <c r="P33" s="76"/>
      <c r="Q33" s="54"/>
      <c r="S33" s="31">
        <v>12</v>
      </c>
      <c r="T33" s="32">
        <v>81055</v>
      </c>
      <c r="U33" s="32">
        <v>85308</v>
      </c>
      <c r="V33" s="33">
        <f t="shared" si="15"/>
        <v>1.0524705446918758</v>
      </c>
      <c r="W33" s="53">
        <v>53655</v>
      </c>
      <c r="X33" s="54">
        <f t="shared" si="16"/>
        <v>0.6289562526375018</v>
      </c>
      <c r="Y33" s="110"/>
      <c r="Z33" s="65"/>
      <c r="AB33" s="38">
        <v>12</v>
      </c>
      <c r="AC33" s="41">
        <v>32080</v>
      </c>
      <c r="AD33" s="41">
        <v>32314</v>
      </c>
      <c r="AE33" s="42">
        <f t="shared" si="18"/>
        <v>1.007294264339152</v>
      </c>
      <c r="AF33" s="41">
        <v>21731</v>
      </c>
      <c r="AG33" s="42">
        <f t="shared" si="19"/>
        <v>0.672494893854057</v>
      </c>
      <c r="AH33" s="93"/>
      <c r="AI33" s="63"/>
    </row>
    <row r="34" spans="1:35" ht="16.5" thickBot="1">
      <c r="A34" s="40" t="s">
        <v>49</v>
      </c>
      <c r="E34" s="23">
        <f>SUM(E22:E24)</f>
        <v>1251951</v>
      </c>
      <c r="F34" s="24" t="e">
        <f>SUM(E34/#REF!)</f>
        <v>#REF!</v>
      </c>
      <c r="G34" s="99">
        <f>SUM(G22:G24)</f>
        <v>867004</v>
      </c>
      <c r="H34" s="104">
        <f>G34/E34</f>
        <v>0.6925223111767154</v>
      </c>
      <c r="J34" s="40" t="s">
        <v>72</v>
      </c>
      <c r="K34" s="23">
        <f>SUM(K22:K27)</f>
        <v>880776</v>
      </c>
      <c r="L34" s="23">
        <f>SUM(L22:L27)</f>
        <v>882564</v>
      </c>
      <c r="M34" s="24">
        <f t="shared" si="12"/>
        <v>1.0020300280661598</v>
      </c>
      <c r="N34" s="27">
        <v>1210412</v>
      </c>
      <c r="O34" s="52">
        <f>SUM(N34/L34)</f>
        <v>1.3714722105139117</v>
      </c>
      <c r="P34" s="77">
        <f>SUM(P22:P29)</f>
        <v>953065</v>
      </c>
      <c r="Q34" s="52">
        <f>P34/N34</f>
        <v>0.7873889221190801</v>
      </c>
      <c r="S34" s="38" t="s">
        <v>64</v>
      </c>
      <c r="T34" s="41">
        <f>SUM(T22:T28)</f>
        <v>534238</v>
      </c>
      <c r="U34" s="41">
        <f>SUM(U22:U28)</f>
        <v>606550</v>
      </c>
      <c r="V34" s="42">
        <f t="shared" si="15"/>
        <v>1.135355403396988</v>
      </c>
      <c r="W34" s="41">
        <f>SUM(W22:W28)</f>
        <v>614366</v>
      </c>
      <c r="X34" s="57">
        <f>SUM(W34/U34)</f>
        <v>1.0128859945593933</v>
      </c>
      <c r="Y34" s="105">
        <f>SUM(Y22:Y28)</f>
        <v>457776</v>
      </c>
      <c r="Z34" s="52">
        <f>Y34/W34</f>
        <v>0.7451193588186846</v>
      </c>
      <c r="AB34" s="40" t="s">
        <v>65</v>
      </c>
      <c r="AC34" s="23">
        <f>SUM(AC22:AC28)</f>
        <v>219608</v>
      </c>
      <c r="AD34" s="23">
        <f>SUM(AD22:AD28)</f>
        <v>221293</v>
      </c>
      <c r="AE34" s="24">
        <f t="shared" si="18"/>
        <v>1.0076727623765982</v>
      </c>
      <c r="AF34" s="27">
        <f>SUM(AF22:AF28)</f>
        <v>225787</v>
      </c>
      <c r="AG34" s="24">
        <f>SUM(AF34/AD34)</f>
        <v>1.0203079175572658</v>
      </c>
      <c r="AH34" s="94">
        <f>SUM(AH22:AH28)</f>
        <v>184688</v>
      </c>
      <c r="AI34" s="24">
        <f>AH34/AF34</f>
        <v>0.8179744626572832</v>
      </c>
    </row>
    <row r="35" spans="1:35" ht="15.75">
      <c r="A35" s="20" t="s">
        <v>22</v>
      </c>
      <c r="E35" s="21">
        <f>SUM(E22:E33)</f>
        <v>4124450</v>
      </c>
      <c r="F35" s="22" t="e">
        <f>SUM(E35/#REF!)</f>
        <v>#REF!</v>
      </c>
      <c r="G35" s="97"/>
      <c r="H35" s="102"/>
      <c r="J35" s="20" t="s">
        <v>22</v>
      </c>
      <c r="K35" s="21">
        <f>SUM(K22:K33)</f>
        <v>1825586</v>
      </c>
      <c r="L35" s="21">
        <v>1817643</v>
      </c>
      <c r="M35" s="22">
        <f t="shared" si="12"/>
        <v>0.9956490682991653</v>
      </c>
      <c r="N35" s="21">
        <f>SUM(N22:N33)</f>
        <v>1514621</v>
      </c>
      <c r="O35" s="22">
        <f>SUM(N35/L35)</f>
        <v>0.8332884950455067</v>
      </c>
      <c r="P35" s="75"/>
      <c r="Q35" s="56"/>
      <c r="S35" s="20" t="s">
        <v>22</v>
      </c>
      <c r="T35" s="21">
        <f>SUM(T22:T33)</f>
        <v>957738</v>
      </c>
      <c r="U35" s="21">
        <f>SUM(U22:U33)</f>
        <v>1048813</v>
      </c>
      <c r="V35" s="22">
        <f t="shared" si="15"/>
        <v>1.0950938565662007</v>
      </c>
      <c r="W35" s="55">
        <f>SUM(W22:W33)</f>
        <v>901946</v>
      </c>
      <c r="X35" s="56">
        <f>SUM(W35/U35)</f>
        <v>0.8599683642365227</v>
      </c>
      <c r="Y35" s="109"/>
      <c r="Z35" s="56"/>
      <c r="AB35" s="20" t="s">
        <v>22</v>
      </c>
      <c r="AC35" s="21">
        <f>SUM(AC22:AC33)</f>
        <v>380473</v>
      </c>
      <c r="AD35" s="21">
        <f>SUM(AD22:AD33)</f>
        <v>378758</v>
      </c>
      <c r="AE35" s="22">
        <f t="shared" si="18"/>
        <v>0.9954924528153115</v>
      </c>
      <c r="AF35" s="21">
        <f>SUM(AF22:AF33)</f>
        <v>333917</v>
      </c>
      <c r="AG35" s="22">
        <f>SUM(AF35/AD35)</f>
        <v>0.8816104214300424</v>
      </c>
      <c r="AH35" s="92"/>
      <c r="AI35" s="22"/>
    </row>
    <row r="36" spans="1:43" s="126" customFormat="1" ht="12.75">
      <c r="A36" s="126" t="s">
        <v>1</v>
      </c>
      <c r="G36" s="127"/>
      <c r="H36" s="130"/>
      <c r="J36" s="126" t="s">
        <v>26</v>
      </c>
      <c r="P36" s="127"/>
      <c r="S36" s="126" t="s">
        <v>17</v>
      </c>
      <c r="Y36" s="127"/>
      <c r="AB36" s="126" t="s">
        <v>27</v>
      </c>
      <c r="AH36" s="127"/>
      <c r="AI36" s="130"/>
      <c r="AQ36" s="127"/>
    </row>
    <row r="37" spans="7:26" ht="1.5" customHeight="1">
      <c r="G37" s="78"/>
      <c r="P37" s="78"/>
      <c r="Y37" s="78"/>
      <c r="Z37" s="86"/>
    </row>
    <row r="38" spans="1:35" s="14" customFormat="1" ht="13.5">
      <c r="A38" s="123" t="s">
        <v>33</v>
      </c>
      <c r="B38" s="4"/>
      <c r="C38" s="4"/>
      <c r="D38" s="4"/>
      <c r="E38" s="4"/>
      <c r="F38" s="4"/>
      <c r="G38" s="4"/>
      <c r="H38" s="4"/>
      <c r="J38" s="123" t="s">
        <v>34</v>
      </c>
      <c r="K38" s="4"/>
      <c r="L38" s="4"/>
      <c r="M38" s="4"/>
      <c r="N38" s="4"/>
      <c r="O38" s="4"/>
      <c r="P38" s="124"/>
      <c r="Q38" s="4"/>
      <c r="S38" s="123" t="s">
        <v>60</v>
      </c>
      <c r="T38" s="4"/>
      <c r="U38" s="4"/>
      <c r="V38" s="4"/>
      <c r="W38" s="4"/>
      <c r="X38" s="4"/>
      <c r="Y38" s="124"/>
      <c r="Z38" s="4"/>
      <c r="AB38" s="123" t="s">
        <v>13</v>
      </c>
      <c r="AC38" s="4"/>
      <c r="AD38" s="4"/>
      <c r="AE38" s="4"/>
      <c r="AF38" s="4"/>
      <c r="AG38" s="4"/>
      <c r="AH38" s="124"/>
      <c r="AI38" s="4"/>
    </row>
    <row r="39" spans="1:35" ht="15.75">
      <c r="A39" s="3" t="s">
        <v>5</v>
      </c>
      <c r="B39" s="16" t="s">
        <v>6</v>
      </c>
      <c r="C39" s="3" t="s">
        <v>7</v>
      </c>
      <c r="D39" s="7" t="s">
        <v>8</v>
      </c>
      <c r="E39" s="3" t="s">
        <v>21</v>
      </c>
      <c r="F39" s="7" t="s">
        <v>8</v>
      </c>
      <c r="G39" s="7" t="s">
        <v>44</v>
      </c>
      <c r="H39" s="7" t="s">
        <v>45</v>
      </c>
      <c r="J39" s="3" t="s">
        <v>5</v>
      </c>
      <c r="K39" s="16" t="s">
        <v>6</v>
      </c>
      <c r="L39" s="3" t="s">
        <v>7</v>
      </c>
      <c r="M39" s="7" t="s">
        <v>8</v>
      </c>
      <c r="N39" s="3" t="s">
        <v>21</v>
      </c>
      <c r="O39" s="7" t="s">
        <v>8</v>
      </c>
      <c r="P39" s="72" t="s">
        <v>44</v>
      </c>
      <c r="Q39" s="7" t="s">
        <v>45</v>
      </c>
      <c r="S39" s="3" t="s">
        <v>5</v>
      </c>
      <c r="T39" s="16" t="s">
        <v>6</v>
      </c>
      <c r="U39" s="3" t="s">
        <v>7</v>
      </c>
      <c r="V39" s="7" t="s">
        <v>8</v>
      </c>
      <c r="W39" s="3" t="s">
        <v>21</v>
      </c>
      <c r="X39" s="7" t="s">
        <v>8</v>
      </c>
      <c r="Y39" s="72" t="s">
        <v>44</v>
      </c>
      <c r="Z39" s="7" t="s">
        <v>45</v>
      </c>
      <c r="AB39" s="3" t="s">
        <v>5</v>
      </c>
      <c r="AC39" s="16" t="s">
        <v>6</v>
      </c>
      <c r="AD39" s="3" t="s">
        <v>7</v>
      </c>
      <c r="AE39" s="7" t="s">
        <v>8</v>
      </c>
      <c r="AF39" s="3" t="s">
        <v>21</v>
      </c>
      <c r="AG39" s="7" t="s">
        <v>8</v>
      </c>
      <c r="AH39" s="72" t="s">
        <v>44</v>
      </c>
      <c r="AI39" s="7" t="s">
        <v>45</v>
      </c>
    </row>
    <row r="40" spans="1:35" ht="15.75">
      <c r="A40" s="3">
        <v>1</v>
      </c>
      <c r="B40" s="18">
        <v>35683</v>
      </c>
      <c r="C40" s="18">
        <v>37592</v>
      </c>
      <c r="D40" s="19">
        <f aca="true" t="shared" si="21" ref="D40:D53">SUM(C40/B40)</f>
        <v>1.053498865005745</v>
      </c>
      <c r="E40" s="18">
        <v>33449</v>
      </c>
      <c r="F40" s="19">
        <f aca="true" t="shared" si="22" ref="F40:F51">SUM(E40/C40)</f>
        <v>0.8897903809321133</v>
      </c>
      <c r="G40" s="111">
        <v>26789</v>
      </c>
      <c r="H40" s="19">
        <f aca="true" t="shared" si="23" ref="H40:H45">G40/E40</f>
        <v>0.8008909085473407</v>
      </c>
      <c r="J40" s="3">
        <v>1</v>
      </c>
      <c r="K40" s="18">
        <v>97235</v>
      </c>
      <c r="L40" s="18">
        <v>96746</v>
      </c>
      <c r="M40" s="19">
        <f aca="true" t="shared" si="24" ref="M40:M53">SUM(L40/K40)</f>
        <v>0.9949709466755797</v>
      </c>
      <c r="N40" s="18">
        <v>107068</v>
      </c>
      <c r="O40" s="19">
        <f aca="true" t="shared" si="25" ref="O40:O51">SUM(N40/L40)</f>
        <v>1.1066917495296964</v>
      </c>
      <c r="P40" s="111">
        <v>96345</v>
      </c>
      <c r="Q40" s="19">
        <f>P40/N40</f>
        <v>0.8998486942877424</v>
      </c>
      <c r="S40" s="3">
        <v>1</v>
      </c>
      <c r="T40" s="18">
        <v>22161</v>
      </c>
      <c r="U40" s="18">
        <v>45544</v>
      </c>
      <c r="V40" s="19">
        <f aca="true" t="shared" si="26" ref="V40:V53">SUM(U40/T40)</f>
        <v>2.055141915978521</v>
      </c>
      <c r="W40" s="18">
        <v>46448</v>
      </c>
      <c r="X40" s="19">
        <f aca="true" t="shared" si="27" ref="X40:X51">SUM(W40/U40)</f>
        <v>1.0198489372914106</v>
      </c>
      <c r="Y40" s="73">
        <v>21751</v>
      </c>
      <c r="Z40" s="19">
        <f aca="true" t="shared" si="28" ref="Z40:Z47">Y40/W40</f>
        <v>0.46828711677574925</v>
      </c>
      <c r="AB40" s="3">
        <v>1</v>
      </c>
      <c r="AC40" s="13">
        <v>69791</v>
      </c>
      <c r="AD40" s="18">
        <v>72131</v>
      </c>
      <c r="AE40" s="12">
        <f aca="true" t="shared" si="29" ref="AE40:AE53">SUM(AD40/AC40)</f>
        <v>1.033528678482899</v>
      </c>
      <c r="AF40" s="18">
        <v>65293</v>
      </c>
      <c r="AG40" s="19">
        <f aca="true" t="shared" si="30" ref="AG40:AG51">SUM(AF40/AD40)</f>
        <v>0.9052002606368967</v>
      </c>
      <c r="AH40" s="73">
        <v>47431</v>
      </c>
      <c r="AI40" s="19">
        <f aca="true" t="shared" si="31" ref="AI40:AI47">AH40/AF40</f>
        <v>0.7264331551621154</v>
      </c>
    </row>
    <row r="41" spans="1:35" ht="15.75">
      <c r="A41" s="3">
        <v>2</v>
      </c>
      <c r="B41" s="18">
        <v>29575</v>
      </c>
      <c r="C41" s="18">
        <v>34936</v>
      </c>
      <c r="D41" s="19">
        <f t="shared" si="21"/>
        <v>1.1812679628064244</v>
      </c>
      <c r="E41" s="18">
        <v>29718</v>
      </c>
      <c r="F41" s="19">
        <f t="shared" si="22"/>
        <v>0.8506411724295855</v>
      </c>
      <c r="G41" s="111">
        <v>25212</v>
      </c>
      <c r="H41" s="19">
        <f t="shared" si="23"/>
        <v>0.8483747223904704</v>
      </c>
      <c r="J41" s="3">
        <v>2</v>
      </c>
      <c r="K41" s="18">
        <v>96466</v>
      </c>
      <c r="L41" s="18">
        <v>110153</v>
      </c>
      <c r="M41" s="19">
        <f t="shared" si="24"/>
        <v>1.1418841871747558</v>
      </c>
      <c r="N41" s="18">
        <v>122845</v>
      </c>
      <c r="O41" s="19">
        <f t="shared" si="25"/>
        <v>1.1152215554728424</v>
      </c>
      <c r="P41" s="111">
        <v>109573</v>
      </c>
      <c r="Q41" s="19">
        <f>P41/N41</f>
        <v>0.8919614147909968</v>
      </c>
      <c r="S41" s="3">
        <v>2</v>
      </c>
      <c r="T41" s="18">
        <v>19546</v>
      </c>
      <c r="U41" s="18">
        <v>38234</v>
      </c>
      <c r="V41" s="19">
        <f t="shared" si="26"/>
        <v>1.956103550598588</v>
      </c>
      <c r="W41" s="18">
        <v>43542</v>
      </c>
      <c r="X41" s="19">
        <f t="shared" si="27"/>
        <v>1.1388293142229429</v>
      </c>
      <c r="Y41" s="73">
        <v>21826</v>
      </c>
      <c r="Z41" s="19">
        <f t="shared" si="28"/>
        <v>0.5012631482247026</v>
      </c>
      <c r="AB41" s="3">
        <v>2</v>
      </c>
      <c r="AC41" s="13">
        <v>61360</v>
      </c>
      <c r="AD41" s="18">
        <v>71245</v>
      </c>
      <c r="AE41" s="12">
        <f t="shared" si="29"/>
        <v>1.1610984354628422</v>
      </c>
      <c r="AF41" s="18">
        <v>72316</v>
      </c>
      <c r="AG41" s="19">
        <f t="shared" si="30"/>
        <v>1.0150326338690434</v>
      </c>
      <c r="AH41" s="73">
        <v>49350</v>
      </c>
      <c r="AI41" s="19">
        <f t="shared" si="31"/>
        <v>0.6824215941147187</v>
      </c>
    </row>
    <row r="42" spans="1:35" ht="15.75">
      <c r="A42" s="3">
        <v>3</v>
      </c>
      <c r="B42" s="18">
        <v>32211</v>
      </c>
      <c r="C42" s="18">
        <v>37801</v>
      </c>
      <c r="D42" s="19">
        <f t="shared" si="21"/>
        <v>1.1735431995281116</v>
      </c>
      <c r="E42" s="18">
        <v>36816</v>
      </c>
      <c r="F42" s="19">
        <f t="shared" si="22"/>
        <v>0.9739424882939605</v>
      </c>
      <c r="G42" s="111">
        <v>30736</v>
      </c>
      <c r="H42" s="19">
        <f t="shared" si="23"/>
        <v>0.8348544111255976</v>
      </c>
      <c r="J42" s="3">
        <v>3</v>
      </c>
      <c r="K42" s="18">
        <v>110720</v>
      </c>
      <c r="L42" s="18">
        <v>119335</v>
      </c>
      <c r="M42" s="19">
        <f t="shared" si="24"/>
        <v>1.077808887283237</v>
      </c>
      <c r="N42" s="18">
        <v>128447</v>
      </c>
      <c r="O42" s="19">
        <f t="shared" si="25"/>
        <v>1.0763564754682198</v>
      </c>
      <c r="P42" s="111">
        <v>119012</v>
      </c>
      <c r="Q42" s="19">
        <f>P42/N42</f>
        <v>0.9265455791104502</v>
      </c>
      <c r="S42" s="3">
        <v>3</v>
      </c>
      <c r="T42" s="18">
        <v>26825</v>
      </c>
      <c r="U42" s="18">
        <v>50594</v>
      </c>
      <c r="V42" s="19">
        <f t="shared" si="26"/>
        <v>1.886076421248835</v>
      </c>
      <c r="W42" s="18">
        <v>44826</v>
      </c>
      <c r="X42" s="19">
        <f t="shared" si="27"/>
        <v>0.8859943866861684</v>
      </c>
      <c r="Y42" s="73">
        <v>38574</v>
      </c>
      <c r="Z42" s="19">
        <f t="shared" si="28"/>
        <v>0.8605273725070272</v>
      </c>
      <c r="AB42" s="3">
        <v>3</v>
      </c>
      <c r="AC42" s="13">
        <v>84930</v>
      </c>
      <c r="AD42" s="18">
        <v>91844</v>
      </c>
      <c r="AE42" s="12">
        <f t="shared" si="29"/>
        <v>1.0814082185329095</v>
      </c>
      <c r="AF42" s="18">
        <v>85646</v>
      </c>
      <c r="AG42" s="19">
        <f t="shared" si="30"/>
        <v>0.9325160054004616</v>
      </c>
      <c r="AH42" s="73">
        <v>68490</v>
      </c>
      <c r="AI42" s="19">
        <f t="shared" si="31"/>
        <v>0.7996870840436214</v>
      </c>
    </row>
    <row r="43" spans="1:35" ht="15.75">
      <c r="A43" s="3">
        <v>4</v>
      </c>
      <c r="B43" s="18">
        <v>29734</v>
      </c>
      <c r="C43" s="18">
        <v>30930</v>
      </c>
      <c r="D43" s="19">
        <f t="shared" si="21"/>
        <v>1.0402233133786238</v>
      </c>
      <c r="E43" s="18">
        <v>32115</v>
      </c>
      <c r="F43" s="19">
        <f t="shared" si="22"/>
        <v>1.0383123181377303</v>
      </c>
      <c r="G43" s="111">
        <v>28606</v>
      </c>
      <c r="H43" s="19">
        <f t="shared" si="23"/>
        <v>0.8907364160049821</v>
      </c>
      <c r="J43" s="3">
        <v>4</v>
      </c>
      <c r="K43" s="18">
        <v>76140</v>
      </c>
      <c r="L43" s="18">
        <v>90868</v>
      </c>
      <c r="M43" s="19">
        <f t="shared" si="24"/>
        <v>1.1934331494615182</v>
      </c>
      <c r="N43" s="18">
        <v>93418</v>
      </c>
      <c r="O43" s="19">
        <f t="shared" si="25"/>
        <v>1.0280626843333187</v>
      </c>
      <c r="P43" s="73"/>
      <c r="Q43" s="19"/>
      <c r="S43" s="3">
        <v>4</v>
      </c>
      <c r="T43" s="18">
        <v>19087</v>
      </c>
      <c r="U43" s="18">
        <v>42763</v>
      </c>
      <c r="V43" s="19">
        <f t="shared" si="26"/>
        <v>2.2404254204432337</v>
      </c>
      <c r="W43" s="18">
        <v>39721</v>
      </c>
      <c r="X43" s="19">
        <f t="shared" si="27"/>
        <v>0.9288637373430302</v>
      </c>
      <c r="Y43" s="73">
        <v>29650</v>
      </c>
      <c r="Z43" s="19">
        <f t="shared" si="28"/>
        <v>0.7464565343269304</v>
      </c>
      <c r="AB43" s="3">
        <v>4</v>
      </c>
      <c r="AC43" s="13">
        <v>52417</v>
      </c>
      <c r="AD43" s="18">
        <v>60540</v>
      </c>
      <c r="AE43" s="12">
        <f t="shared" si="29"/>
        <v>1.154968807829521</v>
      </c>
      <c r="AF43" s="18">
        <v>58340</v>
      </c>
      <c r="AG43" s="19">
        <f t="shared" si="30"/>
        <v>0.9636603898249092</v>
      </c>
      <c r="AH43" s="73">
        <v>49121</v>
      </c>
      <c r="AI43" s="19">
        <f t="shared" si="31"/>
        <v>0.8419780596503257</v>
      </c>
    </row>
    <row r="44" spans="1:35" ht="15.75">
      <c r="A44" s="3">
        <v>5</v>
      </c>
      <c r="B44" s="18">
        <v>27204</v>
      </c>
      <c r="C44" s="18">
        <v>25488</v>
      </c>
      <c r="D44" s="19">
        <f t="shared" si="21"/>
        <v>0.9369210410233789</v>
      </c>
      <c r="E44" s="18">
        <v>25465</v>
      </c>
      <c r="F44" s="19">
        <f t="shared" si="22"/>
        <v>0.9990976145637163</v>
      </c>
      <c r="G44" s="111">
        <v>26221</v>
      </c>
      <c r="H44" s="19">
        <f t="shared" si="23"/>
        <v>1.0296878067936384</v>
      </c>
      <c r="J44" s="3">
        <v>5</v>
      </c>
      <c r="K44" s="18">
        <v>65136</v>
      </c>
      <c r="L44" s="18">
        <v>76267</v>
      </c>
      <c r="M44" s="19">
        <f t="shared" si="24"/>
        <v>1.170888602309015</v>
      </c>
      <c r="N44" s="18">
        <v>79019</v>
      </c>
      <c r="O44" s="19">
        <f t="shared" si="25"/>
        <v>1.0360837583751819</v>
      </c>
      <c r="P44" s="73"/>
      <c r="Q44" s="19"/>
      <c r="S44" s="3">
        <v>5</v>
      </c>
      <c r="T44" s="18">
        <v>21056</v>
      </c>
      <c r="U44" s="18">
        <v>50491</v>
      </c>
      <c r="V44" s="19">
        <f t="shared" si="26"/>
        <v>2.397938829787234</v>
      </c>
      <c r="W44" s="18">
        <v>28662</v>
      </c>
      <c r="X44" s="19">
        <f t="shared" si="27"/>
        <v>0.5676655245489295</v>
      </c>
      <c r="Y44" s="73">
        <v>31179</v>
      </c>
      <c r="Z44" s="12">
        <f t="shared" si="28"/>
        <v>1.0878166213104459</v>
      </c>
      <c r="AB44" s="3">
        <v>5</v>
      </c>
      <c r="AC44" s="13">
        <v>56751</v>
      </c>
      <c r="AD44" s="18">
        <v>62152</v>
      </c>
      <c r="AE44" s="12">
        <f t="shared" si="29"/>
        <v>1.0951701291607197</v>
      </c>
      <c r="AF44" s="18">
        <v>58962</v>
      </c>
      <c r="AG44" s="19">
        <f t="shared" si="30"/>
        <v>0.9486742180460805</v>
      </c>
      <c r="AH44" s="73">
        <v>50522</v>
      </c>
      <c r="AI44" s="19">
        <f t="shared" si="31"/>
        <v>0.8568569587191751</v>
      </c>
    </row>
    <row r="45" spans="1:35" ht="16.5" thickBot="1">
      <c r="A45" s="31">
        <v>6</v>
      </c>
      <c r="B45" s="32">
        <v>25800</v>
      </c>
      <c r="C45" s="32">
        <v>27172</v>
      </c>
      <c r="D45" s="33">
        <f t="shared" si="21"/>
        <v>1.0531782945736434</v>
      </c>
      <c r="E45" s="32">
        <v>27169</v>
      </c>
      <c r="F45" s="33">
        <f t="shared" si="22"/>
        <v>0.9998895922272928</v>
      </c>
      <c r="G45" s="112">
        <v>25916</v>
      </c>
      <c r="H45" s="63">
        <f t="shared" si="23"/>
        <v>0.9538812617321212</v>
      </c>
      <c r="J45" s="31">
        <v>6</v>
      </c>
      <c r="K45" s="32">
        <v>66032</v>
      </c>
      <c r="L45" s="32">
        <v>76644</v>
      </c>
      <c r="M45" s="33">
        <f t="shared" si="24"/>
        <v>1.1607099588078507</v>
      </c>
      <c r="N45" s="32">
        <v>86368</v>
      </c>
      <c r="O45" s="33">
        <f t="shared" si="25"/>
        <v>1.1268722926778352</v>
      </c>
      <c r="P45" s="74"/>
      <c r="Q45" s="33"/>
      <c r="S45" s="31">
        <v>6</v>
      </c>
      <c r="T45" s="32">
        <v>21135</v>
      </c>
      <c r="U45" s="32">
        <v>29680</v>
      </c>
      <c r="V45" s="33">
        <f t="shared" si="26"/>
        <v>1.4043056541282233</v>
      </c>
      <c r="W45" s="32">
        <v>33003</v>
      </c>
      <c r="X45" s="33">
        <f t="shared" si="27"/>
        <v>1.1119609164420485</v>
      </c>
      <c r="Y45" s="74">
        <v>22724</v>
      </c>
      <c r="Z45" s="33">
        <f t="shared" si="28"/>
        <v>0.6885434657455383</v>
      </c>
      <c r="AB45" s="31">
        <v>6</v>
      </c>
      <c r="AC45" s="35">
        <v>65468</v>
      </c>
      <c r="AD45" s="32">
        <v>67977</v>
      </c>
      <c r="AE45" s="37">
        <f t="shared" si="29"/>
        <v>1.0383240667196187</v>
      </c>
      <c r="AF45" s="58">
        <v>64521</v>
      </c>
      <c r="AG45" s="37">
        <f t="shared" si="30"/>
        <v>0.9491592744604793</v>
      </c>
      <c r="AH45" s="87">
        <v>54852</v>
      </c>
      <c r="AI45" s="37">
        <f t="shared" si="31"/>
        <v>0.8501418142930208</v>
      </c>
    </row>
    <row r="46" spans="1:35" ht="15.75">
      <c r="A46" s="20">
        <v>7</v>
      </c>
      <c r="B46" s="21">
        <v>31802</v>
      </c>
      <c r="C46" s="21">
        <v>32503</v>
      </c>
      <c r="D46" s="22">
        <f t="shared" si="21"/>
        <v>1.0220426388277466</v>
      </c>
      <c r="E46" s="21">
        <v>32490</v>
      </c>
      <c r="F46" s="22">
        <f t="shared" si="22"/>
        <v>0.9996000369196689</v>
      </c>
      <c r="G46" s="113"/>
      <c r="H46" s="64"/>
      <c r="J46" s="20">
        <v>7</v>
      </c>
      <c r="K46" s="21">
        <v>84337</v>
      </c>
      <c r="L46" s="21">
        <v>98235</v>
      </c>
      <c r="M46" s="22">
        <f t="shared" si="24"/>
        <v>1.1647912541351957</v>
      </c>
      <c r="N46" s="21">
        <v>103288</v>
      </c>
      <c r="O46" s="22">
        <f t="shared" si="25"/>
        <v>1.0514378785565226</v>
      </c>
      <c r="P46" s="75"/>
      <c r="Q46" s="22"/>
      <c r="S46" s="20">
        <v>7</v>
      </c>
      <c r="T46" s="21">
        <v>20150</v>
      </c>
      <c r="U46" s="21">
        <v>38668</v>
      </c>
      <c r="V46" s="22">
        <f t="shared" si="26"/>
        <v>1.9190074441687346</v>
      </c>
      <c r="W46" s="21">
        <v>43246</v>
      </c>
      <c r="X46" s="22">
        <f t="shared" si="27"/>
        <v>1.1183924692251992</v>
      </c>
      <c r="Y46" s="75">
        <v>34747</v>
      </c>
      <c r="Z46" s="22">
        <f t="shared" si="28"/>
        <v>0.8034731535864589</v>
      </c>
      <c r="AB46" s="20">
        <v>7</v>
      </c>
      <c r="AC46" s="15">
        <v>74359</v>
      </c>
      <c r="AD46" s="21">
        <v>84634</v>
      </c>
      <c r="AE46" s="26">
        <f t="shared" si="29"/>
        <v>1.1381809868341424</v>
      </c>
      <c r="AF46" s="21">
        <v>76283</v>
      </c>
      <c r="AG46" s="22">
        <f t="shared" si="30"/>
        <v>0.9013280714606423</v>
      </c>
      <c r="AH46" s="75">
        <v>66529</v>
      </c>
      <c r="AI46" s="22">
        <f t="shared" si="31"/>
        <v>0.8721340272406696</v>
      </c>
    </row>
    <row r="47" spans="1:35" ht="15.75">
      <c r="A47" s="3">
        <v>8</v>
      </c>
      <c r="B47" s="18">
        <v>39161</v>
      </c>
      <c r="C47" s="18">
        <v>38732</v>
      </c>
      <c r="D47" s="19">
        <f t="shared" si="21"/>
        <v>0.9890452235642604</v>
      </c>
      <c r="E47" s="18">
        <v>38720</v>
      </c>
      <c r="F47" s="19">
        <f t="shared" si="22"/>
        <v>0.9996901786636373</v>
      </c>
      <c r="G47" s="111"/>
      <c r="H47" s="19"/>
      <c r="J47" s="3">
        <v>8</v>
      </c>
      <c r="K47" s="18">
        <v>100501</v>
      </c>
      <c r="L47" s="18">
        <v>117480</v>
      </c>
      <c r="M47" s="19">
        <f t="shared" si="24"/>
        <v>1.1689435926010687</v>
      </c>
      <c r="N47" s="18">
        <v>122035</v>
      </c>
      <c r="O47" s="19">
        <f t="shared" si="25"/>
        <v>1.038772557030984</v>
      </c>
      <c r="P47" s="73"/>
      <c r="Q47" s="19"/>
      <c r="S47" s="3">
        <v>8</v>
      </c>
      <c r="T47" s="18">
        <v>32552</v>
      </c>
      <c r="U47" s="18">
        <v>34413</v>
      </c>
      <c r="V47" s="19">
        <f t="shared" si="26"/>
        <v>1.0571700663553698</v>
      </c>
      <c r="W47" s="18">
        <v>47518</v>
      </c>
      <c r="X47" s="19">
        <f t="shared" si="27"/>
        <v>1.3808153895330253</v>
      </c>
      <c r="Y47" s="73">
        <v>45482</v>
      </c>
      <c r="Z47" s="19">
        <f t="shared" si="28"/>
        <v>0.9571530788332843</v>
      </c>
      <c r="AB47" s="3">
        <v>8</v>
      </c>
      <c r="AC47" s="13">
        <v>94967</v>
      </c>
      <c r="AD47" s="18">
        <v>101785</v>
      </c>
      <c r="AE47" s="12">
        <f t="shared" si="29"/>
        <v>1.0717933597986669</v>
      </c>
      <c r="AF47" s="18">
        <v>92448</v>
      </c>
      <c r="AG47" s="19">
        <f t="shared" si="30"/>
        <v>0.9082674264380802</v>
      </c>
      <c r="AH47" s="73">
        <v>85604</v>
      </c>
      <c r="AI47" s="19">
        <f t="shared" si="31"/>
        <v>0.925969193492558</v>
      </c>
    </row>
    <row r="48" spans="1:35" ht="15.75">
      <c r="A48" s="3">
        <v>9</v>
      </c>
      <c r="B48" s="18">
        <v>39998</v>
      </c>
      <c r="C48" s="18">
        <v>27770</v>
      </c>
      <c r="D48" s="19">
        <f t="shared" si="21"/>
        <v>0.6942847142357118</v>
      </c>
      <c r="E48" s="18">
        <v>27726</v>
      </c>
      <c r="F48" s="19">
        <f t="shared" si="22"/>
        <v>0.9984155563557796</v>
      </c>
      <c r="G48" s="111"/>
      <c r="H48" s="19"/>
      <c r="J48" s="3">
        <v>9</v>
      </c>
      <c r="K48" s="18">
        <v>103635</v>
      </c>
      <c r="L48" s="18">
        <v>115620</v>
      </c>
      <c r="M48" s="19">
        <f t="shared" si="24"/>
        <v>1.1156462585034013</v>
      </c>
      <c r="N48" s="18">
        <v>107701</v>
      </c>
      <c r="O48" s="19">
        <f t="shared" si="25"/>
        <v>0.9315083895519807</v>
      </c>
      <c r="P48" s="73"/>
      <c r="Q48" s="19"/>
      <c r="S48" s="3">
        <v>9</v>
      </c>
      <c r="T48" s="18">
        <v>28438</v>
      </c>
      <c r="U48" s="18">
        <v>34745</v>
      </c>
      <c r="V48" s="19">
        <f t="shared" si="26"/>
        <v>1.221780715943456</v>
      </c>
      <c r="W48" s="18">
        <v>26352</v>
      </c>
      <c r="X48" s="19">
        <f t="shared" si="27"/>
        <v>0.7584400633184631</v>
      </c>
      <c r="Y48" s="73"/>
      <c r="Z48" s="19"/>
      <c r="AB48" s="3">
        <v>9</v>
      </c>
      <c r="AC48" s="13">
        <v>83864</v>
      </c>
      <c r="AD48" s="18">
        <v>89417</v>
      </c>
      <c r="AE48" s="12">
        <f t="shared" si="29"/>
        <v>1.0662143470380616</v>
      </c>
      <c r="AF48" s="18">
        <v>69822</v>
      </c>
      <c r="AG48" s="19">
        <f t="shared" si="30"/>
        <v>0.7808582260643949</v>
      </c>
      <c r="AH48" s="73"/>
      <c r="AI48" s="19"/>
    </row>
    <row r="49" spans="1:46" ht="15.75">
      <c r="A49" s="3">
        <v>10</v>
      </c>
      <c r="B49" s="18">
        <v>32248</v>
      </c>
      <c r="C49" s="18">
        <v>26861</v>
      </c>
      <c r="D49" s="19">
        <f t="shared" si="21"/>
        <v>0.8329508806747705</v>
      </c>
      <c r="E49" s="18">
        <v>17970</v>
      </c>
      <c r="F49" s="19">
        <f t="shared" si="22"/>
        <v>0.6689996649417371</v>
      </c>
      <c r="G49" s="111"/>
      <c r="H49" s="19"/>
      <c r="J49" s="3">
        <v>10</v>
      </c>
      <c r="K49" s="18">
        <v>78969</v>
      </c>
      <c r="L49" s="18">
        <v>89992</v>
      </c>
      <c r="M49" s="19">
        <f t="shared" si="24"/>
        <v>1.13958641998759</v>
      </c>
      <c r="N49" s="18">
        <v>67254</v>
      </c>
      <c r="O49" s="19">
        <f t="shared" si="25"/>
        <v>0.7473330962752245</v>
      </c>
      <c r="P49" s="73"/>
      <c r="Q49" s="19"/>
      <c r="S49" s="3">
        <v>10</v>
      </c>
      <c r="T49" s="18">
        <v>25079</v>
      </c>
      <c r="U49" s="18">
        <v>36215</v>
      </c>
      <c r="V49" s="19">
        <f t="shared" si="26"/>
        <v>1.4440368435743052</v>
      </c>
      <c r="W49" s="18">
        <v>13310</v>
      </c>
      <c r="X49" s="19">
        <f t="shared" si="27"/>
        <v>0.36752726770675137</v>
      </c>
      <c r="Y49" s="73"/>
      <c r="Z49" s="19"/>
      <c r="AB49" s="3">
        <v>10</v>
      </c>
      <c r="AC49" s="13">
        <v>67930</v>
      </c>
      <c r="AD49" s="18">
        <v>73383</v>
      </c>
      <c r="AE49" s="12">
        <f t="shared" si="29"/>
        <v>1.080273811276314</v>
      </c>
      <c r="AF49" s="18">
        <v>35934</v>
      </c>
      <c r="AG49" s="19">
        <f t="shared" si="30"/>
        <v>0.48967744572993743</v>
      </c>
      <c r="AH49" s="73"/>
      <c r="AI49" s="19"/>
      <c r="AT49" s="78"/>
    </row>
    <row r="50" spans="1:35" ht="15.75">
      <c r="A50" s="3">
        <v>11</v>
      </c>
      <c r="B50" s="18">
        <v>32195</v>
      </c>
      <c r="C50" s="18">
        <v>28811</v>
      </c>
      <c r="D50" s="12">
        <f t="shared" si="21"/>
        <v>0.8948905109489051</v>
      </c>
      <c r="E50" s="18">
        <v>18122</v>
      </c>
      <c r="F50" s="19">
        <f t="shared" si="22"/>
        <v>0.6289958696331263</v>
      </c>
      <c r="G50" s="111"/>
      <c r="H50" s="19"/>
      <c r="J50" s="3">
        <v>11</v>
      </c>
      <c r="K50" s="18">
        <v>94660</v>
      </c>
      <c r="L50" s="18">
        <v>115600</v>
      </c>
      <c r="M50" s="12">
        <f t="shared" si="24"/>
        <v>1.2212127614620747</v>
      </c>
      <c r="N50" s="18">
        <v>73667</v>
      </c>
      <c r="O50" s="19">
        <f t="shared" si="25"/>
        <v>0.6372577854671281</v>
      </c>
      <c r="P50" s="73"/>
      <c r="Q50" s="19"/>
      <c r="S50" s="3">
        <v>11</v>
      </c>
      <c r="T50" s="18">
        <v>25251</v>
      </c>
      <c r="U50" s="18">
        <v>28075</v>
      </c>
      <c r="V50" s="19">
        <f t="shared" si="26"/>
        <v>1.11183715496416</v>
      </c>
      <c r="W50" s="18">
        <v>15742</v>
      </c>
      <c r="X50" s="19">
        <f t="shared" si="27"/>
        <v>0.5607123775601068</v>
      </c>
      <c r="Y50" s="73"/>
      <c r="Z50" s="19"/>
      <c r="AB50" s="3">
        <v>11</v>
      </c>
      <c r="AC50" s="13">
        <v>76513</v>
      </c>
      <c r="AD50" s="18">
        <v>80889</v>
      </c>
      <c r="AE50" s="12">
        <f t="shared" si="29"/>
        <v>1.0571928953249774</v>
      </c>
      <c r="AF50" s="18">
        <v>32240</v>
      </c>
      <c r="AG50" s="19">
        <f t="shared" si="30"/>
        <v>0.39857088108395455</v>
      </c>
      <c r="AH50" s="73"/>
      <c r="AI50" s="19"/>
    </row>
    <row r="51" spans="1:35" ht="16.5" thickBot="1">
      <c r="A51" s="31">
        <v>12</v>
      </c>
      <c r="B51" s="32">
        <v>31902</v>
      </c>
      <c r="C51" s="32">
        <v>41921</v>
      </c>
      <c r="D51" s="37">
        <f t="shared" si="21"/>
        <v>1.3140555451068898</v>
      </c>
      <c r="E51" s="32">
        <v>24080</v>
      </c>
      <c r="F51" s="33">
        <f t="shared" si="22"/>
        <v>0.5744137782972735</v>
      </c>
      <c r="G51" s="114"/>
      <c r="H51" s="33"/>
      <c r="J51" s="31">
        <v>12</v>
      </c>
      <c r="K51" s="32">
        <v>86041</v>
      </c>
      <c r="L51" s="32">
        <v>102254</v>
      </c>
      <c r="M51" s="37">
        <f t="shared" si="24"/>
        <v>1.1884334212759033</v>
      </c>
      <c r="N51" s="32">
        <v>88091</v>
      </c>
      <c r="O51" s="33">
        <f t="shared" si="25"/>
        <v>0.8614919709742406</v>
      </c>
      <c r="P51" s="76"/>
      <c r="Q51" s="63"/>
      <c r="S51" s="38">
        <v>12</v>
      </c>
      <c r="T51" s="41">
        <v>18942</v>
      </c>
      <c r="U51" s="41">
        <v>26559</v>
      </c>
      <c r="V51" s="42">
        <f t="shared" si="26"/>
        <v>1.4021222679759264</v>
      </c>
      <c r="W51" s="41">
        <v>15269</v>
      </c>
      <c r="X51" s="42">
        <f t="shared" si="27"/>
        <v>0.5749086938514252</v>
      </c>
      <c r="Y51" s="76"/>
      <c r="Z51" s="63"/>
      <c r="AB51" s="31">
        <v>12</v>
      </c>
      <c r="AC51" s="35">
        <v>72312</v>
      </c>
      <c r="AD51" s="32">
        <v>73898</v>
      </c>
      <c r="AE51" s="37">
        <f t="shared" si="29"/>
        <v>1.0219327359221153</v>
      </c>
      <c r="AF51" s="32">
        <v>43434</v>
      </c>
      <c r="AG51" s="19">
        <f t="shared" si="30"/>
        <v>0.5877560962407643</v>
      </c>
      <c r="AH51" s="76"/>
      <c r="AI51" s="63"/>
    </row>
    <row r="52" spans="1:35" ht="16.5" thickBot="1">
      <c r="A52" s="43" t="s">
        <v>48</v>
      </c>
      <c r="B52" s="41">
        <f>SUM(B40:B45)</f>
        <v>180207</v>
      </c>
      <c r="C52" s="41">
        <f>SUM(C40:C45)</f>
        <v>193919</v>
      </c>
      <c r="D52" s="42">
        <f t="shared" si="21"/>
        <v>1.0760902739627207</v>
      </c>
      <c r="E52" s="41">
        <f>SUM(E40:E45)</f>
        <v>184732</v>
      </c>
      <c r="F52" s="42">
        <f>SUM(E52/C52)</f>
        <v>0.9526245494252755</v>
      </c>
      <c r="G52" s="115">
        <f>SUM(G40:G45)</f>
        <v>163480</v>
      </c>
      <c r="H52" s="24">
        <f>G52/E52</f>
        <v>0.8849576684061234</v>
      </c>
      <c r="J52" s="43" t="s">
        <v>46</v>
      </c>
      <c r="K52" s="41">
        <f>SUM(K40:K42)</f>
        <v>304421</v>
      </c>
      <c r="L52" s="41">
        <f>SUM(L40:L42)</f>
        <v>326234</v>
      </c>
      <c r="M52" s="42">
        <f t="shared" si="24"/>
        <v>1.0716540580314762</v>
      </c>
      <c r="N52" s="41">
        <f>SUM(N40:N42)</f>
        <v>358360</v>
      </c>
      <c r="O52" s="42">
        <f>SUM(N52/L52)</f>
        <v>1.0984753275256411</v>
      </c>
      <c r="P52" s="80">
        <f>SUM(P40:P42)</f>
        <v>324930</v>
      </c>
      <c r="Q52" s="24">
        <f>P52/N52</f>
        <v>0.9067139189641701</v>
      </c>
      <c r="S52" s="40" t="s">
        <v>73</v>
      </c>
      <c r="T52" s="23">
        <f>SUM(T40:T45)</f>
        <v>129810</v>
      </c>
      <c r="U52" s="23">
        <f>SUM(U40:U45)</f>
        <v>257306</v>
      </c>
      <c r="V52" s="24">
        <f t="shared" si="26"/>
        <v>1.9821739465372468</v>
      </c>
      <c r="W52" s="23">
        <f>SUM(W40:W47)</f>
        <v>326966</v>
      </c>
      <c r="X52" s="24">
        <f>SUM(W52/U52)</f>
        <v>1.2707282379734635</v>
      </c>
      <c r="Y52" s="80">
        <f>SUM(Y40:Y47)</f>
        <v>245933</v>
      </c>
      <c r="Z52" s="24">
        <f>Y52/W52</f>
        <v>0.752166891970419</v>
      </c>
      <c r="AB52" s="38" t="s">
        <v>47</v>
      </c>
      <c r="AC52" s="41">
        <f>SUM(AC40:AC45)</f>
        <v>390717</v>
      </c>
      <c r="AD52" s="48">
        <f>SUM(AD40:AD45)</f>
        <v>425889</v>
      </c>
      <c r="AE52" s="51">
        <f t="shared" si="29"/>
        <v>1.0900191186971644</v>
      </c>
      <c r="AF52" s="50">
        <f>SUM(AF40:AF45)</f>
        <v>405078</v>
      </c>
      <c r="AG52" s="24">
        <f>SUM(AF52/AD52)</f>
        <v>0.9511351549347365</v>
      </c>
      <c r="AH52" s="80">
        <f>SUM(AH40:AH47)</f>
        <v>471899</v>
      </c>
      <c r="AI52" s="24">
        <f>AH52/AF52</f>
        <v>1.1649583536997812</v>
      </c>
    </row>
    <row r="53" spans="1:35" ht="15.75">
      <c r="A53" s="20" t="s">
        <v>22</v>
      </c>
      <c r="B53" s="21">
        <f>SUM(B40:B51)</f>
        <v>387513</v>
      </c>
      <c r="C53" s="21">
        <v>390517</v>
      </c>
      <c r="D53" s="22">
        <f t="shared" si="21"/>
        <v>1.0077519979974865</v>
      </c>
      <c r="E53" s="21">
        <f>SUM(E40:E51)</f>
        <v>343840</v>
      </c>
      <c r="F53" s="22">
        <f>E53/C53</f>
        <v>0.8804738334054599</v>
      </c>
      <c r="G53" s="113"/>
      <c r="H53" s="64"/>
      <c r="J53" s="20" t="s">
        <v>22</v>
      </c>
      <c r="K53" s="21">
        <f>SUM(K40:K51)</f>
        <v>1059872</v>
      </c>
      <c r="L53" s="21">
        <f>SUM(L40:L51)</f>
        <v>1209194</v>
      </c>
      <c r="M53" s="22">
        <f t="shared" si="24"/>
        <v>1.1408868240693215</v>
      </c>
      <c r="N53" s="21">
        <f>SUM(N40:N51)</f>
        <v>1179201</v>
      </c>
      <c r="O53" s="22">
        <f>SUM(N53/L53)</f>
        <v>0.9751958742765843</v>
      </c>
      <c r="P53" s="75"/>
      <c r="Q53" s="22"/>
      <c r="S53" s="20" t="s">
        <v>22</v>
      </c>
      <c r="T53" s="21">
        <f>SUM(T40:T51)</f>
        <v>280222</v>
      </c>
      <c r="U53" s="21">
        <f>SUM(U40:U51)</f>
        <v>455981</v>
      </c>
      <c r="V53" s="22">
        <f t="shared" si="26"/>
        <v>1.6272134236426834</v>
      </c>
      <c r="W53" s="21">
        <f>SUM(W40:W51)</f>
        <v>397639</v>
      </c>
      <c r="X53" s="22">
        <f>SUM(W53/U53)</f>
        <v>0.8720516863641248</v>
      </c>
      <c r="Y53" s="75"/>
      <c r="Z53" s="22"/>
      <c r="AB53" s="20" t="s">
        <v>22</v>
      </c>
      <c r="AC53" s="21">
        <f>SUM(AC40:AC51)</f>
        <v>860662</v>
      </c>
      <c r="AD53" s="21">
        <f>SUM(AD40:AD51)</f>
        <v>929895</v>
      </c>
      <c r="AE53" s="26">
        <f t="shared" si="29"/>
        <v>1.0804415670727883</v>
      </c>
      <c r="AF53" s="21">
        <f>SUM(AF40:AF51)</f>
        <v>755239</v>
      </c>
      <c r="AG53" s="22">
        <f>SUM(AF53/AD53)</f>
        <v>0.8121766435995462</v>
      </c>
      <c r="AH53" s="75"/>
      <c r="AI53" s="22"/>
    </row>
    <row r="54" spans="1:35" s="126" customFormat="1" ht="12.75">
      <c r="A54" s="126" t="s">
        <v>35</v>
      </c>
      <c r="J54" s="126" t="s">
        <v>36</v>
      </c>
      <c r="P54" s="127"/>
      <c r="S54" s="126" t="s">
        <v>43</v>
      </c>
      <c r="Y54" s="127"/>
      <c r="AB54" s="126" t="s">
        <v>18</v>
      </c>
      <c r="AF54" s="131"/>
      <c r="AG54" s="132"/>
      <c r="AH54" s="133"/>
      <c r="AI54" s="132"/>
    </row>
    <row r="55" spans="16:44" ht="1.5" customHeight="1">
      <c r="P55" s="78"/>
      <c r="Y55" s="78"/>
      <c r="AB55" s="14"/>
      <c r="AF55" s="30"/>
      <c r="AG55" s="25"/>
      <c r="AH55" s="88"/>
      <c r="AI55" s="25"/>
      <c r="AK55" s="14"/>
      <c r="AQ55" s="78"/>
      <c r="AR55" s="86"/>
    </row>
    <row r="56" spans="1:35" s="14" customFormat="1" ht="13.5">
      <c r="A56" s="123" t="s">
        <v>15</v>
      </c>
      <c r="B56" s="4"/>
      <c r="C56" s="4"/>
      <c r="D56" s="4"/>
      <c r="E56" s="4"/>
      <c r="F56" s="4"/>
      <c r="G56" s="4"/>
      <c r="H56" s="4"/>
      <c r="J56" s="123" t="s">
        <v>28</v>
      </c>
      <c r="K56" s="4"/>
      <c r="L56" s="4"/>
      <c r="M56" s="4"/>
      <c r="N56" s="4"/>
      <c r="O56" s="4"/>
      <c r="P56" s="124"/>
      <c r="Q56" s="4"/>
      <c r="S56" s="123" t="s">
        <v>29</v>
      </c>
      <c r="T56" s="4"/>
      <c r="U56" s="4"/>
      <c r="V56" s="4"/>
      <c r="W56" s="4"/>
      <c r="X56" s="4"/>
      <c r="Y56" s="124"/>
      <c r="Z56" s="4"/>
      <c r="AB56" s="123" t="s">
        <v>30</v>
      </c>
      <c r="AC56" s="4"/>
      <c r="AD56" s="4"/>
      <c r="AE56" s="4"/>
      <c r="AF56" s="4"/>
      <c r="AG56" s="4"/>
      <c r="AH56" s="124"/>
      <c r="AI56" s="125"/>
    </row>
    <row r="57" spans="1:35" ht="15.75">
      <c r="A57" s="3" t="s">
        <v>5</v>
      </c>
      <c r="B57" s="16" t="s">
        <v>6</v>
      </c>
      <c r="C57" s="3" t="s">
        <v>7</v>
      </c>
      <c r="D57" s="7" t="s">
        <v>8</v>
      </c>
      <c r="E57" s="3" t="s">
        <v>21</v>
      </c>
      <c r="F57" s="7" t="s">
        <v>8</v>
      </c>
      <c r="G57" s="7" t="s">
        <v>44</v>
      </c>
      <c r="H57" s="7" t="s">
        <v>45</v>
      </c>
      <c r="J57" s="3" t="s">
        <v>5</v>
      </c>
      <c r="K57" s="16" t="s">
        <v>40</v>
      </c>
      <c r="L57" s="3" t="s">
        <v>7</v>
      </c>
      <c r="M57" s="7" t="s">
        <v>8</v>
      </c>
      <c r="N57" s="3" t="s">
        <v>21</v>
      </c>
      <c r="O57" s="7" t="s">
        <v>8</v>
      </c>
      <c r="P57" s="72" t="s">
        <v>44</v>
      </c>
      <c r="Q57" s="7" t="s">
        <v>45</v>
      </c>
      <c r="S57" s="3" t="s">
        <v>5</v>
      </c>
      <c r="T57" s="16" t="s">
        <v>6</v>
      </c>
      <c r="U57" s="3" t="s">
        <v>7</v>
      </c>
      <c r="V57" s="7" t="s">
        <v>8</v>
      </c>
      <c r="W57" s="3" t="s">
        <v>21</v>
      </c>
      <c r="X57" s="7" t="s">
        <v>8</v>
      </c>
      <c r="Y57" s="72" t="s">
        <v>44</v>
      </c>
      <c r="Z57" s="7" t="s">
        <v>45</v>
      </c>
      <c r="AB57" s="3" t="s">
        <v>5</v>
      </c>
      <c r="AC57" s="16" t="s">
        <v>6</v>
      </c>
      <c r="AD57" s="3" t="s">
        <v>7</v>
      </c>
      <c r="AE57" s="7" t="s">
        <v>8</v>
      </c>
      <c r="AF57" s="3" t="s">
        <v>21</v>
      </c>
      <c r="AG57" s="7" t="s">
        <v>8</v>
      </c>
      <c r="AH57" s="72" t="s">
        <v>44</v>
      </c>
      <c r="AI57" s="85" t="s">
        <v>45</v>
      </c>
    </row>
    <row r="58" spans="1:35" ht="15.75">
      <c r="A58" s="3">
        <v>1</v>
      </c>
      <c r="B58" s="18">
        <v>60616</v>
      </c>
      <c r="C58" s="18">
        <v>50261</v>
      </c>
      <c r="D58" s="19">
        <f aca="true" t="shared" si="32" ref="D58:D71">SUM(C58/B58)</f>
        <v>0.8291705160353702</v>
      </c>
      <c r="E58" s="18">
        <v>60600</v>
      </c>
      <c r="F58" s="19">
        <f aca="true" t="shared" si="33" ref="F58:F69">SUM(E58/C58)</f>
        <v>1.2057062135651897</v>
      </c>
      <c r="G58" s="111">
        <v>52300</v>
      </c>
      <c r="H58" s="19">
        <f aca="true" t="shared" si="34" ref="H58:H64">G58/E58</f>
        <v>0.863036303630363</v>
      </c>
      <c r="J58" s="3">
        <v>1</v>
      </c>
      <c r="K58" s="18">
        <v>13696</v>
      </c>
      <c r="L58" s="18">
        <v>13362</v>
      </c>
      <c r="M58" s="19">
        <f aca="true" t="shared" si="35" ref="M58:M71">SUM(L58/K58)</f>
        <v>0.9756133177570093</v>
      </c>
      <c r="N58" s="18">
        <v>16000</v>
      </c>
      <c r="O58" s="19">
        <f aca="true" t="shared" si="36" ref="O58:O69">SUM(N58/L58)</f>
        <v>1.197425535099536</v>
      </c>
      <c r="P58" s="73">
        <v>14469</v>
      </c>
      <c r="Q58" s="19">
        <f aca="true" t="shared" si="37" ref="Q58:Q64">P58/N58</f>
        <v>0.9043125</v>
      </c>
      <c r="S58" s="3">
        <v>1</v>
      </c>
      <c r="T58" s="13">
        <v>3010</v>
      </c>
      <c r="U58" s="18">
        <v>2495</v>
      </c>
      <c r="V58" s="12">
        <f aca="true" t="shared" si="38" ref="V58:V71">SUM(U58/T58)</f>
        <v>0.8289036544850499</v>
      </c>
      <c r="W58" s="18">
        <v>2899</v>
      </c>
      <c r="X58" s="19">
        <f aca="true" t="shared" si="39" ref="X58:X69">SUM(W58/U58)</f>
        <v>1.1619238476953908</v>
      </c>
      <c r="Y58" s="73">
        <v>2593</v>
      </c>
      <c r="Z58" s="19">
        <f aca="true" t="shared" si="40" ref="Z58:Z64">Y58/W58</f>
        <v>0.8944463608140738</v>
      </c>
      <c r="AB58" s="3">
        <v>1</v>
      </c>
      <c r="AC58" s="18">
        <v>2863</v>
      </c>
      <c r="AD58" s="18">
        <v>2738</v>
      </c>
      <c r="AE58" s="19">
        <f aca="true" t="shared" si="41" ref="AE58:AE71">SUM(AD58/AC58)</f>
        <v>0.9563395040167656</v>
      </c>
      <c r="AF58" s="5">
        <v>1696</v>
      </c>
      <c r="AG58" s="6">
        <f aca="true" t="shared" si="42" ref="AG58:AG69">SUM(AF58/AD58)</f>
        <v>0.6194302410518627</v>
      </c>
      <c r="AH58" s="81">
        <v>1939</v>
      </c>
      <c r="AI58" s="6">
        <f aca="true" t="shared" si="43" ref="AI58:AI64">AH58/AF58</f>
        <v>1.1432783018867925</v>
      </c>
    </row>
    <row r="59" spans="1:35" ht="15.75">
      <c r="A59" s="3">
        <v>2</v>
      </c>
      <c r="B59" s="18">
        <v>61805</v>
      </c>
      <c r="C59" s="18">
        <v>68456</v>
      </c>
      <c r="D59" s="19">
        <f t="shared" si="32"/>
        <v>1.1076126526980017</v>
      </c>
      <c r="E59" s="18">
        <v>64300</v>
      </c>
      <c r="F59" s="19">
        <f t="shared" si="33"/>
        <v>0.9392894706088583</v>
      </c>
      <c r="G59" s="111">
        <v>59600</v>
      </c>
      <c r="H59" s="19">
        <f t="shared" si="34"/>
        <v>0.926905132192846</v>
      </c>
      <c r="J59" s="3">
        <v>2</v>
      </c>
      <c r="K59" s="18">
        <v>17693</v>
      </c>
      <c r="L59" s="18">
        <v>16425</v>
      </c>
      <c r="M59" s="19">
        <f t="shared" si="35"/>
        <v>0.9283332391341208</v>
      </c>
      <c r="N59" s="18">
        <v>17374</v>
      </c>
      <c r="O59" s="19">
        <f t="shared" si="36"/>
        <v>1.0577777777777777</v>
      </c>
      <c r="P59" s="73">
        <v>17374</v>
      </c>
      <c r="Q59" s="19">
        <f t="shared" si="37"/>
        <v>1</v>
      </c>
      <c r="S59" s="3">
        <v>2</v>
      </c>
      <c r="T59" s="13">
        <v>2730</v>
      </c>
      <c r="U59" s="18">
        <v>1742</v>
      </c>
      <c r="V59" s="12">
        <f t="shared" si="38"/>
        <v>0.638095238095238</v>
      </c>
      <c r="W59" s="18">
        <v>2220</v>
      </c>
      <c r="X59" s="19">
        <f t="shared" si="39"/>
        <v>1.2743972445464984</v>
      </c>
      <c r="Y59" s="73">
        <v>2207</v>
      </c>
      <c r="Z59" s="19">
        <f t="shared" si="40"/>
        <v>0.9941441441441441</v>
      </c>
      <c r="AB59" s="3">
        <v>2</v>
      </c>
      <c r="AC59" s="18">
        <v>2601</v>
      </c>
      <c r="AD59" s="18">
        <v>3507</v>
      </c>
      <c r="AE59" s="19">
        <f t="shared" si="41"/>
        <v>1.348327566320646</v>
      </c>
      <c r="AF59" s="5">
        <v>1152</v>
      </c>
      <c r="AG59" s="6">
        <f t="shared" si="42"/>
        <v>0.32848588537211293</v>
      </c>
      <c r="AH59" s="81">
        <v>1769</v>
      </c>
      <c r="AI59" s="6">
        <f t="shared" si="43"/>
        <v>1.5355902777777777</v>
      </c>
    </row>
    <row r="60" spans="1:35" ht="15.75">
      <c r="A60" s="3">
        <v>3</v>
      </c>
      <c r="B60" s="18">
        <v>71410</v>
      </c>
      <c r="C60" s="18">
        <v>73327</v>
      </c>
      <c r="D60" s="19">
        <f t="shared" si="32"/>
        <v>1.0268449796947205</v>
      </c>
      <c r="E60" s="18">
        <v>70500</v>
      </c>
      <c r="F60" s="19">
        <f t="shared" si="33"/>
        <v>0.9614466703942613</v>
      </c>
      <c r="G60" s="111">
        <v>69600</v>
      </c>
      <c r="H60" s="19">
        <f t="shared" si="34"/>
        <v>0.9872340425531915</v>
      </c>
      <c r="J60" s="3">
        <v>3</v>
      </c>
      <c r="K60" s="18">
        <v>13741</v>
      </c>
      <c r="L60" s="18">
        <v>13635</v>
      </c>
      <c r="M60" s="19">
        <f t="shared" si="35"/>
        <v>0.9922858598355287</v>
      </c>
      <c r="N60" s="18">
        <v>16184</v>
      </c>
      <c r="O60" s="19">
        <f t="shared" si="36"/>
        <v>1.186945361202787</v>
      </c>
      <c r="P60" s="73">
        <v>18126</v>
      </c>
      <c r="Q60" s="19">
        <f t="shared" si="37"/>
        <v>1.119995056846268</v>
      </c>
      <c r="S60" s="3">
        <v>3</v>
      </c>
      <c r="T60" s="13">
        <v>3811</v>
      </c>
      <c r="U60" s="18">
        <v>2489</v>
      </c>
      <c r="V60" s="12">
        <f t="shared" si="38"/>
        <v>0.6531094200997114</v>
      </c>
      <c r="W60" s="18">
        <v>3155</v>
      </c>
      <c r="X60" s="19">
        <f t="shared" si="39"/>
        <v>1.267577340297308</v>
      </c>
      <c r="Y60" s="73">
        <v>3005</v>
      </c>
      <c r="Z60" s="19">
        <f t="shared" si="40"/>
        <v>0.9524564183835182</v>
      </c>
      <c r="AB60" s="3">
        <v>3</v>
      </c>
      <c r="AC60" s="18">
        <v>3719</v>
      </c>
      <c r="AD60" s="18">
        <v>4402</v>
      </c>
      <c r="AE60" s="19">
        <f t="shared" si="41"/>
        <v>1.1836515192255983</v>
      </c>
      <c r="AF60" s="5">
        <v>1781</v>
      </c>
      <c r="AG60" s="6">
        <f t="shared" si="42"/>
        <v>0.40458882326215356</v>
      </c>
      <c r="AH60" s="81">
        <v>2016</v>
      </c>
      <c r="AI60" s="6">
        <f t="shared" si="43"/>
        <v>1.1319483436271758</v>
      </c>
    </row>
    <row r="61" spans="1:35" ht="15.75">
      <c r="A61" s="3">
        <v>4</v>
      </c>
      <c r="B61" s="18">
        <v>56442</v>
      </c>
      <c r="C61" s="18">
        <v>54672</v>
      </c>
      <c r="D61" s="19">
        <f t="shared" si="32"/>
        <v>0.9686403741894334</v>
      </c>
      <c r="E61" s="18">
        <v>58900</v>
      </c>
      <c r="F61" s="19">
        <f t="shared" si="33"/>
        <v>1.0773339186420836</v>
      </c>
      <c r="G61" s="111">
        <v>58500</v>
      </c>
      <c r="H61" s="19">
        <f t="shared" si="34"/>
        <v>0.9932088285229203</v>
      </c>
      <c r="J61" s="3">
        <v>4</v>
      </c>
      <c r="K61" s="18">
        <v>9893</v>
      </c>
      <c r="L61" s="18">
        <v>10800</v>
      </c>
      <c r="M61" s="19">
        <f t="shared" si="35"/>
        <v>1.0916809865561508</v>
      </c>
      <c r="N61" s="18">
        <v>12104</v>
      </c>
      <c r="O61" s="19">
        <f t="shared" si="36"/>
        <v>1.1207407407407408</v>
      </c>
      <c r="P61" s="73">
        <v>13430</v>
      </c>
      <c r="Q61" s="19">
        <f t="shared" si="37"/>
        <v>1.1095505617977528</v>
      </c>
      <c r="S61" s="3">
        <v>4</v>
      </c>
      <c r="T61" s="13">
        <v>2531</v>
      </c>
      <c r="U61" s="18">
        <v>2666</v>
      </c>
      <c r="V61" s="12">
        <f t="shared" si="38"/>
        <v>1.0533386013433426</v>
      </c>
      <c r="W61" s="18">
        <v>2460</v>
      </c>
      <c r="X61" s="19">
        <f t="shared" si="39"/>
        <v>0.9227306826706677</v>
      </c>
      <c r="Y61" s="73">
        <v>2357</v>
      </c>
      <c r="Z61" s="19">
        <f t="shared" si="40"/>
        <v>0.958130081300813</v>
      </c>
      <c r="AB61" s="3">
        <v>4</v>
      </c>
      <c r="AC61" s="18">
        <v>2478</v>
      </c>
      <c r="AD61" s="18">
        <v>2251</v>
      </c>
      <c r="AE61" s="19">
        <f t="shared" si="41"/>
        <v>0.9083938660209847</v>
      </c>
      <c r="AF61" s="5">
        <v>1132</v>
      </c>
      <c r="AG61" s="6">
        <f t="shared" si="42"/>
        <v>0.5028876055086628</v>
      </c>
      <c r="AH61" s="81">
        <v>1906</v>
      </c>
      <c r="AI61" s="6">
        <f t="shared" si="43"/>
        <v>1.6837455830388692</v>
      </c>
    </row>
    <row r="62" spans="1:35" ht="15.75">
      <c r="A62" s="3">
        <v>5</v>
      </c>
      <c r="B62" s="18">
        <v>52306</v>
      </c>
      <c r="C62" s="18">
        <v>51331</v>
      </c>
      <c r="D62" s="19">
        <f t="shared" si="32"/>
        <v>0.981359691048828</v>
      </c>
      <c r="E62" s="18">
        <v>48900</v>
      </c>
      <c r="F62" s="19">
        <f t="shared" si="33"/>
        <v>0.9526407044476047</v>
      </c>
      <c r="G62" s="111">
        <v>52700</v>
      </c>
      <c r="H62" s="19">
        <f t="shared" si="34"/>
        <v>1.0777096114519427</v>
      </c>
      <c r="J62" s="3">
        <v>5</v>
      </c>
      <c r="K62" s="18">
        <v>8540</v>
      </c>
      <c r="L62" s="18">
        <v>8789</v>
      </c>
      <c r="M62" s="19">
        <f t="shared" si="35"/>
        <v>1.0291569086651053</v>
      </c>
      <c r="N62" s="18">
        <v>10075</v>
      </c>
      <c r="O62" s="19">
        <f t="shared" si="36"/>
        <v>1.1463192627147571</v>
      </c>
      <c r="P62" s="73">
        <v>10584</v>
      </c>
      <c r="Q62" s="19">
        <f t="shared" si="37"/>
        <v>1.0505210918114143</v>
      </c>
      <c r="S62" s="3">
        <v>5</v>
      </c>
      <c r="T62" s="13">
        <v>1658</v>
      </c>
      <c r="U62" s="18">
        <v>2502</v>
      </c>
      <c r="V62" s="12">
        <f t="shared" si="38"/>
        <v>1.509047044632087</v>
      </c>
      <c r="W62" s="18">
        <v>2049</v>
      </c>
      <c r="X62" s="19">
        <f t="shared" si="39"/>
        <v>0.8189448441247003</v>
      </c>
      <c r="Y62" s="73">
        <v>1844</v>
      </c>
      <c r="Z62" s="19">
        <f t="shared" si="40"/>
        <v>0.8999511957052221</v>
      </c>
      <c r="AB62" s="3">
        <v>5</v>
      </c>
      <c r="AC62" s="18">
        <v>2426</v>
      </c>
      <c r="AD62" s="18">
        <v>1834</v>
      </c>
      <c r="AE62" s="19">
        <f t="shared" si="41"/>
        <v>0.7559769167353668</v>
      </c>
      <c r="AF62" s="5">
        <v>1712</v>
      </c>
      <c r="AG62" s="6">
        <f t="shared" si="42"/>
        <v>0.9334787350054525</v>
      </c>
      <c r="AH62" s="81">
        <v>2003</v>
      </c>
      <c r="AI62" s="6">
        <f t="shared" si="43"/>
        <v>1.1699766355140186</v>
      </c>
    </row>
    <row r="63" spans="1:35" ht="16.5" thickBot="1">
      <c r="A63" s="31">
        <v>6</v>
      </c>
      <c r="B63" s="32">
        <v>46108</v>
      </c>
      <c r="C63" s="32">
        <v>48686</v>
      </c>
      <c r="D63" s="33">
        <f t="shared" si="32"/>
        <v>1.0559122061247506</v>
      </c>
      <c r="E63" s="32">
        <v>50000</v>
      </c>
      <c r="F63" s="33">
        <f t="shared" si="33"/>
        <v>1.0269892782319352</v>
      </c>
      <c r="G63" s="112">
        <v>51000</v>
      </c>
      <c r="H63" s="33">
        <f t="shared" si="34"/>
        <v>1.02</v>
      </c>
      <c r="J63" s="31">
        <v>6</v>
      </c>
      <c r="K63" s="32">
        <v>6776</v>
      </c>
      <c r="L63" s="32">
        <v>6648</v>
      </c>
      <c r="M63" s="33">
        <f t="shared" si="35"/>
        <v>0.9811097992916175</v>
      </c>
      <c r="N63" s="32">
        <v>7826</v>
      </c>
      <c r="O63" s="33">
        <f t="shared" si="36"/>
        <v>1.1771961492178098</v>
      </c>
      <c r="P63" s="74">
        <v>6838</v>
      </c>
      <c r="Q63" s="33">
        <f t="shared" si="37"/>
        <v>0.8737541528239202</v>
      </c>
      <c r="S63" s="31">
        <v>6</v>
      </c>
      <c r="T63" s="35">
        <v>1642</v>
      </c>
      <c r="U63" s="32">
        <v>2170</v>
      </c>
      <c r="V63" s="37">
        <f t="shared" si="38"/>
        <v>1.3215590742996346</v>
      </c>
      <c r="W63" s="58">
        <v>1697</v>
      </c>
      <c r="X63" s="33">
        <f t="shared" si="39"/>
        <v>0.7820276497695853</v>
      </c>
      <c r="Y63" s="74">
        <v>1567</v>
      </c>
      <c r="Z63" s="33">
        <f t="shared" si="40"/>
        <v>0.9233942251031232</v>
      </c>
      <c r="AB63" s="31">
        <v>6</v>
      </c>
      <c r="AC63" s="32">
        <v>3220</v>
      </c>
      <c r="AD63" s="32">
        <v>173</v>
      </c>
      <c r="AE63" s="33">
        <f t="shared" si="41"/>
        <v>0.05372670807453416</v>
      </c>
      <c r="AF63" s="53">
        <v>1728</v>
      </c>
      <c r="AG63" s="54">
        <f t="shared" si="42"/>
        <v>9.988439306358382</v>
      </c>
      <c r="AH63" s="82">
        <v>1978</v>
      </c>
      <c r="AI63" s="54">
        <f t="shared" si="43"/>
        <v>1.1446759259259258</v>
      </c>
    </row>
    <row r="64" spans="1:35" ht="15.75">
      <c r="A64" s="20">
        <v>7</v>
      </c>
      <c r="B64" s="21">
        <v>63587</v>
      </c>
      <c r="C64" s="21">
        <v>62878</v>
      </c>
      <c r="D64" s="22">
        <f t="shared" si="32"/>
        <v>0.9888499221538993</v>
      </c>
      <c r="E64" s="21">
        <v>64200</v>
      </c>
      <c r="F64" s="22">
        <f t="shared" si="33"/>
        <v>1.0210248417570533</v>
      </c>
      <c r="G64" s="113">
        <v>62000</v>
      </c>
      <c r="H64" s="22">
        <f t="shared" si="34"/>
        <v>0.9657320872274143</v>
      </c>
      <c r="J64" s="20">
        <v>7</v>
      </c>
      <c r="K64" s="21">
        <v>12194</v>
      </c>
      <c r="L64" s="21">
        <v>12900</v>
      </c>
      <c r="M64" s="22">
        <f t="shared" si="35"/>
        <v>1.057897326554043</v>
      </c>
      <c r="N64" s="21">
        <v>12478</v>
      </c>
      <c r="O64" s="22">
        <f t="shared" si="36"/>
        <v>0.9672868217054263</v>
      </c>
      <c r="P64" s="75">
        <v>13311</v>
      </c>
      <c r="Q64" s="22">
        <f t="shared" si="37"/>
        <v>1.0667574931880108</v>
      </c>
      <c r="S64" s="20">
        <v>7</v>
      </c>
      <c r="T64" s="15">
        <v>2284</v>
      </c>
      <c r="U64" s="21">
        <v>2906</v>
      </c>
      <c r="V64" s="26">
        <f t="shared" si="38"/>
        <v>1.2723292469352014</v>
      </c>
      <c r="W64" s="21">
        <v>1923</v>
      </c>
      <c r="X64" s="22">
        <f t="shared" si="39"/>
        <v>0.6617343427391603</v>
      </c>
      <c r="Y64" s="75">
        <v>2239</v>
      </c>
      <c r="Z64" s="22">
        <f t="shared" si="40"/>
        <v>1.1643265730629224</v>
      </c>
      <c r="AB64" s="20">
        <v>7</v>
      </c>
      <c r="AC64" s="21">
        <v>3187</v>
      </c>
      <c r="AD64" s="21">
        <v>255</v>
      </c>
      <c r="AE64" s="22">
        <f t="shared" si="41"/>
        <v>0.08001255098839033</v>
      </c>
      <c r="AF64" s="55">
        <v>1872</v>
      </c>
      <c r="AG64" s="56">
        <f t="shared" si="42"/>
        <v>7.341176470588235</v>
      </c>
      <c r="AH64" s="83">
        <v>2369</v>
      </c>
      <c r="AI64" s="56">
        <f t="shared" si="43"/>
        <v>1.265491452991453</v>
      </c>
    </row>
    <row r="65" spans="1:35" ht="15.75">
      <c r="A65" s="3">
        <v>8</v>
      </c>
      <c r="B65" s="18">
        <v>69820</v>
      </c>
      <c r="C65" s="18">
        <v>68300</v>
      </c>
      <c r="D65" s="19">
        <f t="shared" si="32"/>
        <v>0.9782297336006874</v>
      </c>
      <c r="E65" s="18">
        <v>74600</v>
      </c>
      <c r="F65" s="19">
        <f t="shared" si="33"/>
        <v>1.0922401171303076</v>
      </c>
      <c r="G65" s="111"/>
      <c r="H65" s="19"/>
      <c r="J65" s="3">
        <v>8</v>
      </c>
      <c r="K65" s="18">
        <v>12402</v>
      </c>
      <c r="L65" s="18">
        <v>13874</v>
      </c>
      <c r="M65" s="19">
        <f t="shared" si="35"/>
        <v>1.1186905337848734</v>
      </c>
      <c r="N65" s="18">
        <v>15540</v>
      </c>
      <c r="O65" s="19">
        <f t="shared" si="36"/>
        <v>1.1200807265388497</v>
      </c>
      <c r="P65" s="73"/>
      <c r="Q65" s="19"/>
      <c r="S65" s="3">
        <v>8</v>
      </c>
      <c r="T65" s="13">
        <v>3300</v>
      </c>
      <c r="U65" s="18">
        <v>3199</v>
      </c>
      <c r="V65" s="12">
        <f t="shared" si="38"/>
        <v>0.9693939393939394</v>
      </c>
      <c r="W65" s="18">
        <v>1846</v>
      </c>
      <c r="X65" s="19">
        <f t="shared" si="39"/>
        <v>0.5770553297905595</v>
      </c>
      <c r="Y65" s="73"/>
      <c r="Z65" s="19"/>
      <c r="AB65" s="3">
        <v>8</v>
      </c>
      <c r="AC65" s="18">
        <v>4858</v>
      </c>
      <c r="AD65" s="18">
        <v>448</v>
      </c>
      <c r="AE65" s="19">
        <f t="shared" si="41"/>
        <v>0.09221902017291066</v>
      </c>
      <c r="AF65" s="5">
        <v>2663</v>
      </c>
      <c r="AG65" s="6">
        <f t="shared" si="42"/>
        <v>5.944196428571429</v>
      </c>
      <c r="AH65" s="81"/>
      <c r="AI65" s="6"/>
    </row>
    <row r="66" spans="1:35" ht="15.75">
      <c r="A66" s="3">
        <v>9</v>
      </c>
      <c r="B66" s="18">
        <v>54658</v>
      </c>
      <c r="C66" s="18">
        <v>47400</v>
      </c>
      <c r="D66" s="19">
        <f t="shared" si="32"/>
        <v>0.8672106553477991</v>
      </c>
      <c r="E66" s="18">
        <v>50500</v>
      </c>
      <c r="F66" s="19">
        <f t="shared" si="33"/>
        <v>1.0654008438818565</v>
      </c>
      <c r="G66" s="111"/>
      <c r="H66" s="19"/>
      <c r="J66" s="3">
        <v>9</v>
      </c>
      <c r="K66" s="18">
        <v>9308</v>
      </c>
      <c r="L66" s="18">
        <v>8940</v>
      </c>
      <c r="M66" s="19">
        <f t="shared" si="35"/>
        <v>0.9604641168886979</v>
      </c>
      <c r="N66" s="18">
        <v>9735</v>
      </c>
      <c r="O66" s="19">
        <f t="shared" si="36"/>
        <v>1.0889261744966443</v>
      </c>
      <c r="P66" s="73"/>
      <c r="Q66" s="19"/>
      <c r="S66" s="3">
        <v>9</v>
      </c>
      <c r="T66" s="13">
        <v>3446</v>
      </c>
      <c r="U66" s="18">
        <v>3304</v>
      </c>
      <c r="V66" s="12">
        <f t="shared" si="38"/>
        <v>0.958792803250145</v>
      </c>
      <c r="W66" s="18">
        <v>2273</v>
      </c>
      <c r="X66" s="19">
        <f t="shared" si="39"/>
        <v>0.687953995157385</v>
      </c>
      <c r="Y66" s="73"/>
      <c r="Z66" s="19"/>
      <c r="AB66" s="3">
        <v>9</v>
      </c>
      <c r="AC66" s="18">
        <v>4113</v>
      </c>
      <c r="AD66" s="18">
        <v>901</v>
      </c>
      <c r="AE66" s="19">
        <f t="shared" si="41"/>
        <v>0.21906151227814247</v>
      </c>
      <c r="AF66" s="5">
        <v>1923</v>
      </c>
      <c r="AG66" s="6">
        <f t="shared" si="42"/>
        <v>2.1342952275249725</v>
      </c>
      <c r="AH66" s="81"/>
      <c r="AI66" s="6"/>
    </row>
    <row r="67" spans="1:35" ht="15.75">
      <c r="A67" s="3">
        <v>10</v>
      </c>
      <c r="B67" s="18">
        <v>54511</v>
      </c>
      <c r="C67" s="18">
        <v>54700</v>
      </c>
      <c r="D67" s="19">
        <f t="shared" si="32"/>
        <v>1.0034671901084184</v>
      </c>
      <c r="E67" s="18">
        <v>41100</v>
      </c>
      <c r="F67" s="19">
        <f t="shared" si="33"/>
        <v>0.7513711151736746</v>
      </c>
      <c r="G67" s="111"/>
      <c r="H67" s="19"/>
      <c r="J67" s="3">
        <v>10</v>
      </c>
      <c r="K67" s="18">
        <v>9898</v>
      </c>
      <c r="L67" s="18">
        <v>10160</v>
      </c>
      <c r="M67" s="19">
        <f t="shared" si="35"/>
        <v>1.0264699939381694</v>
      </c>
      <c r="N67" s="18">
        <v>8177</v>
      </c>
      <c r="O67" s="19">
        <f t="shared" si="36"/>
        <v>0.8048228346456693</v>
      </c>
      <c r="P67" s="73"/>
      <c r="Q67" s="19"/>
      <c r="S67" s="3">
        <v>10</v>
      </c>
      <c r="T67" s="13">
        <v>1852</v>
      </c>
      <c r="U67" s="18">
        <v>2305</v>
      </c>
      <c r="V67" s="12">
        <f t="shared" si="38"/>
        <v>1.2446004319654427</v>
      </c>
      <c r="W67" s="18">
        <v>2095</v>
      </c>
      <c r="X67" s="19">
        <f t="shared" si="39"/>
        <v>0.9088937093275488</v>
      </c>
      <c r="Y67" s="73"/>
      <c r="Z67" s="19"/>
      <c r="AB67" s="3">
        <v>10</v>
      </c>
      <c r="AC67" s="18">
        <v>3126</v>
      </c>
      <c r="AD67" s="18">
        <v>1020</v>
      </c>
      <c r="AE67" s="19">
        <f t="shared" si="41"/>
        <v>0.32629558541266795</v>
      </c>
      <c r="AF67" s="5">
        <v>1444</v>
      </c>
      <c r="AG67" s="6">
        <f t="shared" si="42"/>
        <v>1.415686274509804</v>
      </c>
      <c r="AH67" s="81"/>
      <c r="AI67" s="6"/>
    </row>
    <row r="68" spans="1:35" ht="15.75">
      <c r="A68" s="3">
        <v>11</v>
      </c>
      <c r="B68" s="18">
        <v>57762</v>
      </c>
      <c r="C68" s="18">
        <v>68900</v>
      </c>
      <c r="D68" s="12">
        <f t="shared" si="32"/>
        <v>1.192825733180984</v>
      </c>
      <c r="E68" s="18">
        <v>41700</v>
      </c>
      <c r="F68" s="19">
        <f t="shared" si="33"/>
        <v>0.6052249637155298</v>
      </c>
      <c r="G68" s="111"/>
      <c r="H68" s="19"/>
      <c r="J68" s="3">
        <v>11</v>
      </c>
      <c r="K68" s="18">
        <v>17668</v>
      </c>
      <c r="L68" s="18">
        <v>19248</v>
      </c>
      <c r="M68" s="12">
        <f t="shared" si="35"/>
        <v>1.0894272130405251</v>
      </c>
      <c r="N68" s="18">
        <v>9975</v>
      </c>
      <c r="O68" s="19">
        <f t="shared" si="36"/>
        <v>0.5182356608478803</v>
      </c>
      <c r="P68" s="73"/>
      <c r="Q68" s="19"/>
      <c r="S68" s="3">
        <v>11</v>
      </c>
      <c r="T68" s="13">
        <v>2422</v>
      </c>
      <c r="U68" s="18">
        <v>2533</v>
      </c>
      <c r="V68" s="12">
        <f t="shared" si="38"/>
        <v>1.045829892650702</v>
      </c>
      <c r="W68" s="18">
        <v>2586</v>
      </c>
      <c r="X68" s="19">
        <f t="shared" si="39"/>
        <v>1.0209238057639163</v>
      </c>
      <c r="Y68" s="73"/>
      <c r="Z68" s="19"/>
      <c r="AB68" s="3">
        <v>11</v>
      </c>
      <c r="AC68" s="18">
        <v>2820</v>
      </c>
      <c r="AD68" s="18">
        <v>936</v>
      </c>
      <c r="AE68" s="19">
        <f t="shared" si="41"/>
        <v>0.33191489361702126</v>
      </c>
      <c r="AF68" s="5">
        <v>1627</v>
      </c>
      <c r="AG68" s="6">
        <f t="shared" si="42"/>
        <v>1.7382478632478633</v>
      </c>
      <c r="AH68" s="81"/>
      <c r="AI68" s="6"/>
    </row>
    <row r="69" spans="1:35" ht="16.5" thickBot="1">
      <c r="A69" s="31">
        <v>12</v>
      </c>
      <c r="B69" s="32">
        <v>58431</v>
      </c>
      <c r="C69" s="32">
        <v>71500</v>
      </c>
      <c r="D69" s="37">
        <f t="shared" si="32"/>
        <v>1.2236655200150606</v>
      </c>
      <c r="E69" s="32">
        <v>56000</v>
      </c>
      <c r="F69" s="33">
        <f t="shared" si="33"/>
        <v>0.7832167832167832</v>
      </c>
      <c r="G69" s="114"/>
      <c r="H69" s="63"/>
      <c r="J69" s="31">
        <v>12</v>
      </c>
      <c r="K69" s="32">
        <v>15536</v>
      </c>
      <c r="L69" s="32">
        <v>16592</v>
      </c>
      <c r="M69" s="37">
        <f t="shared" si="35"/>
        <v>1.0679711637487126</v>
      </c>
      <c r="N69" s="32">
        <v>13617</v>
      </c>
      <c r="O69" s="33">
        <f t="shared" si="36"/>
        <v>0.8206967213114754</v>
      </c>
      <c r="P69" s="76"/>
      <c r="Q69" s="63"/>
      <c r="S69" s="31">
        <v>12</v>
      </c>
      <c r="T69" s="35">
        <v>2331</v>
      </c>
      <c r="U69" s="32">
        <v>2740</v>
      </c>
      <c r="V69" s="37">
        <f t="shared" si="38"/>
        <v>1.1754611754611755</v>
      </c>
      <c r="W69" s="32">
        <v>2751</v>
      </c>
      <c r="X69" s="33">
        <f t="shared" si="39"/>
        <v>1.004014598540146</v>
      </c>
      <c r="Y69" s="76"/>
      <c r="Z69" s="63"/>
      <c r="AB69" s="31">
        <v>12</v>
      </c>
      <c r="AC69" s="32">
        <v>2519</v>
      </c>
      <c r="AD69" s="32">
        <v>1209</v>
      </c>
      <c r="AE69" s="33">
        <f t="shared" si="41"/>
        <v>0.4799523620484319</v>
      </c>
      <c r="AF69" s="53">
        <v>1681</v>
      </c>
      <c r="AG69" s="54">
        <f t="shared" si="42"/>
        <v>1.3904052936311</v>
      </c>
      <c r="AH69" s="84"/>
      <c r="AI69" s="65"/>
    </row>
    <row r="70" spans="1:36" ht="16.5" thickBot="1">
      <c r="A70" s="43" t="s">
        <v>67</v>
      </c>
      <c r="B70" s="41">
        <f>SUM(B58:B63)</f>
        <v>348687</v>
      </c>
      <c r="C70" s="41">
        <f>SUM(C58:C63)</f>
        <v>346733</v>
      </c>
      <c r="D70" s="42">
        <f t="shared" si="32"/>
        <v>0.9943961203027357</v>
      </c>
      <c r="E70" s="41">
        <f>SUM(E58:E64)</f>
        <v>417400</v>
      </c>
      <c r="F70" s="42">
        <f>SUM(E70/C70)</f>
        <v>1.203808117485212</v>
      </c>
      <c r="G70" s="115">
        <f>SUM(G58:G64)</f>
        <v>405700</v>
      </c>
      <c r="H70" s="24">
        <f>G70/E70</f>
        <v>0.9719693339722089</v>
      </c>
      <c r="J70" s="43" t="s">
        <v>63</v>
      </c>
      <c r="K70" s="41">
        <f>SUM(K58:K64)</f>
        <v>82533</v>
      </c>
      <c r="L70" s="41">
        <f>SUM(L58:L64)</f>
        <v>82559</v>
      </c>
      <c r="M70" s="42">
        <f t="shared" si="35"/>
        <v>1.0003150255049496</v>
      </c>
      <c r="N70" s="41">
        <f>SUM(N58:N64)</f>
        <v>92041</v>
      </c>
      <c r="O70" s="42">
        <f>SUM(N70/L70)</f>
        <v>1.114851197325549</v>
      </c>
      <c r="P70" s="80">
        <f>SUM(P58:P64)</f>
        <v>94132</v>
      </c>
      <c r="Q70" s="24">
        <f>P70/N70</f>
        <v>1.0227181364826545</v>
      </c>
      <c r="S70" s="38" t="s">
        <v>64</v>
      </c>
      <c r="T70" s="41">
        <f>SUM(T58:T63)</f>
        <v>15382</v>
      </c>
      <c r="U70" s="48">
        <f>SUM(U58:U63)</f>
        <v>14064</v>
      </c>
      <c r="V70" s="51">
        <f t="shared" si="38"/>
        <v>0.914315433623716</v>
      </c>
      <c r="W70" s="49">
        <f>SUM(W58:W64)</f>
        <v>16403</v>
      </c>
      <c r="X70" s="24">
        <f>SUM(W70/U70)</f>
        <v>1.166311149032992</v>
      </c>
      <c r="Y70" s="80">
        <f>SUM(Y58:Y64)</f>
        <v>15812</v>
      </c>
      <c r="Z70" s="24">
        <f>Y70/W70</f>
        <v>0.9639700054868012</v>
      </c>
      <c r="AB70" s="38" t="s">
        <v>68</v>
      </c>
      <c r="AC70" s="41">
        <f>SUM(AC58:AC63)</f>
        <v>17307</v>
      </c>
      <c r="AD70" s="41">
        <f>SUM(AD58:AD63)</f>
        <v>14905</v>
      </c>
      <c r="AE70" s="42">
        <f t="shared" si="41"/>
        <v>0.8612122262668285</v>
      </c>
      <c r="AF70" s="41">
        <f>SUM(AF58:AF64)</f>
        <v>11073</v>
      </c>
      <c r="AG70" s="57">
        <f>SUM(AF70/AD70)</f>
        <v>0.7429050654142905</v>
      </c>
      <c r="AH70" s="77">
        <f>SUM(AH58:AH64)</f>
        <v>13980</v>
      </c>
      <c r="AI70" s="52">
        <f>AH70/AF70</f>
        <v>1.2625304795448389</v>
      </c>
      <c r="AJ70" s="71"/>
    </row>
    <row r="71" spans="1:35" ht="15.75">
      <c r="A71" s="20" t="s">
        <v>22</v>
      </c>
      <c r="B71" s="21">
        <f>SUM(B58:B69)</f>
        <v>707456</v>
      </c>
      <c r="C71" s="21">
        <f>SUM(C58:C69)</f>
        <v>720411</v>
      </c>
      <c r="D71" s="22">
        <f t="shared" si="32"/>
        <v>1.0183120929075449</v>
      </c>
      <c r="E71" s="21">
        <f>SUM(E58:E69)</f>
        <v>681300</v>
      </c>
      <c r="F71" s="22">
        <f>SUM(E71/C71)</f>
        <v>0.9457101571186448</v>
      </c>
      <c r="G71" s="113"/>
      <c r="H71" s="22"/>
      <c r="J71" s="20" t="s">
        <v>22</v>
      </c>
      <c r="K71" s="21">
        <f>SUM(K58:K69)</f>
        <v>147345</v>
      </c>
      <c r="L71" s="21">
        <f>SUM(L58:L69)</f>
        <v>151373</v>
      </c>
      <c r="M71" s="22">
        <f t="shared" si="35"/>
        <v>1.0273372018052869</v>
      </c>
      <c r="N71" s="21">
        <f>SUM(N58:N69)</f>
        <v>149085</v>
      </c>
      <c r="O71" s="22">
        <f>SUM(N71/L71)</f>
        <v>0.984885019124943</v>
      </c>
      <c r="P71" s="75"/>
      <c r="Q71" s="22"/>
      <c r="S71" s="20" t="s">
        <v>22</v>
      </c>
      <c r="T71" s="21">
        <f>SUM(T58:T69)</f>
        <v>31017</v>
      </c>
      <c r="U71" s="21">
        <f>SUM(U58:U69)</f>
        <v>31051</v>
      </c>
      <c r="V71" s="26">
        <f t="shared" si="38"/>
        <v>1.001096173066383</v>
      </c>
      <c r="W71" s="21">
        <f>SUM(W58:W69)</f>
        <v>27954</v>
      </c>
      <c r="X71" s="22">
        <f>SUM(W71/U71)</f>
        <v>0.9002608611638917</v>
      </c>
      <c r="Y71" s="75"/>
      <c r="Z71" s="22"/>
      <c r="AB71" s="20" t="s">
        <v>22</v>
      </c>
      <c r="AC71" s="21">
        <f>SUM(AC58:AC69)</f>
        <v>37930</v>
      </c>
      <c r="AD71" s="21">
        <f>SUM(AD58:AD69)</f>
        <v>19674</v>
      </c>
      <c r="AE71" s="22">
        <f t="shared" si="41"/>
        <v>0.518692327972581</v>
      </c>
      <c r="AF71" s="55">
        <f>SUM(AF58:AF69)</f>
        <v>20411</v>
      </c>
      <c r="AG71" s="56">
        <f>SUM(AF71/AD71)</f>
        <v>1.0374606079089153</v>
      </c>
      <c r="AH71" s="83"/>
      <c r="AI71" s="56"/>
    </row>
    <row r="72" spans="1:35" s="126" customFormat="1" ht="12.75">
      <c r="A72" s="126" t="s">
        <v>20</v>
      </c>
      <c r="J72" s="126" t="s">
        <v>0</v>
      </c>
      <c r="P72" s="127"/>
      <c r="S72" s="126" t="s">
        <v>31</v>
      </c>
      <c r="W72" s="131"/>
      <c r="X72" s="132"/>
      <c r="Y72" s="133"/>
      <c r="Z72" s="132"/>
      <c r="AB72" s="126" t="s">
        <v>32</v>
      </c>
      <c r="AH72" s="127"/>
      <c r="AI72" s="130"/>
    </row>
    <row r="73" ht="1.5" customHeight="1"/>
    <row r="74" spans="1:35" s="14" customFormat="1" ht="15.75">
      <c r="A74" s="123" t="s">
        <v>14</v>
      </c>
      <c r="B74" s="1"/>
      <c r="C74" s="4"/>
      <c r="D74" s="1"/>
      <c r="E74" s="1"/>
      <c r="F74" s="1"/>
      <c r="G74" s="1"/>
      <c r="H74" s="1"/>
      <c r="J74" s="136" t="s">
        <v>59</v>
      </c>
      <c r="K74" s="137"/>
      <c r="L74" s="137"/>
      <c r="M74" s="137"/>
      <c r="N74" s="137"/>
      <c r="O74" s="137"/>
      <c r="P74" s="137"/>
      <c r="Q74" s="137"/>
      <c r="S74" s="123" t="s">
        <v>51</v>
      </c>
      <c r="T74" s="4"/>
      <c r="U74" s="4"/>
      <c r="V74" s="4"/>
      <c r="W74" s="4"/>
      <c r="X74" s="4"/>
      <c r="Y74" s="124"/>
      <c r="Z74" s="125"/>
      <c r="AB74" s="123" t="s">
        <v>37</v>
      </c>
      <c r="AC74" s="4"/>
      <c r="AD74" s="4"/>
      <c r="AE74" s="4"/>
      <c r="AF74" s="4"/>
      <c r="AG74" s="4"/>
      <c r="AH74" s="4"/>
      <c r="AI74" s="4"/>
    </row>
    <row r="75" spans="1:35" ht="15.75">
      <c r="A75" s="3" t="s">
        <v>5</v>
      </c>
      <c r="B75" s="16" t="s">
        <v>6</v>
      </c>
      <c r="C75" s="3" t="s">
        <v>7</v>
      </c>
      <c r="D75" s="7" t="s">
        <v>8</v>
      </c>
      <c r="E75" s="3" t="s">
        <v>21</v>
      </c>
      <c r="F75" s="7" t="s">
        <v>8</v>
      </c>
      <c r="G75" s="7" t="s">
        <v>44</v>
      </c>
      <c r="H75" s="7" t="s">
        <v>45</v>
      </c>
      <c r="J75" s="3" t="s">
        <v>5</v>
      </c>
      <c r="K75" s="16" t="s">
        <v>6</v>
      </c>
      <c r="L75" s="3" t="s">
        <v>7</v>
      </c>
      <c r="M75" s="7" t="s">
        <v>8</v>
      </c>
      <c r="N75" s="3" t="s">
        <v>21</v>
      </c>
      <c r="O75" s="7" t="s">
        <v>8</v>
      </c>
      <c r="P75" s="72" t="s">
        <v>44</v>
      </c>
      <c r="Q75" s="7" t="s">
        <v>45</v>
      </c>
      <c r="S75" s="3" t="s">
        <v>39</v>
      </c>
      <c r="T75" s="16" t="s">
        <v>6</v>
      </c>
      <c r="U75" s="3" t="s">
        <v>7</v>
      </c>
      <c r="V75" s="7" t="s">
        <v>8</v>
      </c>
      <c r="W75" s="3" t="s">
        <v>21</v>
      </c>
      <c r="X75" s="7" t="s">
        <v>8</v>
      </c>
      <c r="Y75" s="72" t="s">
        <v>44</v>
      </c>
      <c r="Z75" s="85" t="s">
        <v>45</v>
      </c>
      <c r="AB75" s="3" t="s">
        <v>5</v>
      </c>
      <c r="AC75" s="16" t="s">
        <v>6</v>
      </c>
      <c r="AD75" s="3" t="s">
        <v>7</v>
      </c>
      <c r="AE75" s="7" t="s">
        <v>8</v>
      </c>
      <c r="AF75" s="3" t="s">
        <v>21</v>
      </c>
      <c r="AG75" s="7" t="s">
        <v>8</v>
      </c>
      <c r="AH75" s="7" t="s">
        <v>44</v>
      </c>
      <c r="AI75" s="7" t="s">
        <v>45</v>
      </c>
    </row>
    <row r="76" spans="1:35" ht="15.75">
      <c r="A76" s="3">
        <v>1</v>
      </c>
      <c r="B76" s="13">
        <v>73686</v>
      </c>
      <c r="C76" s="18">
        <v>56475</v>
      </c>
      <c r="D76" s="12">
        <f aca="true" t="shared" si="44" ref="D76:D89">SUM(C76/B76)</f>
        <v>0.766427815324485</v>
      </c>
      <c r="E76" s="18">
        <v>73424</v>
      </c>
      <c r="F76" s="19">
        <f aca="true" t="shared" si="45" ref="F76:F87">SUM(E76/C76)</f>
        <v>1.3001150951748561</v>
      </c>
      <c r="G76" s="116">
        <v>74691</v>
      </c>
      <c r="H76" s="19">
        <f aca="true" t="shared" si="46" ref="H76:H83">G76/E76</f>
        <v>1.0172559381128787</v>
      </c>
      <c r="J76" s="3">
        <v>1</v>
      </c>
      <c r="K76" s="18">
        <v>12425</v>
      </c>
      <c r="L76" s="18">
        <v>11543</v>
      </c>
      <c r="M76" s="19">
        <v>0.9289</v>
      </c>
      <c r="N76" s="18">
        <v>12426</v>
      </c>
      <c r="O76" s="19">
        <f aca="true" t="shared" si="47" ref="O76:O87">SUM(N76/L76)</f>
        <v>1.0764965780126483</v>
      </c>
      <c r="P76" s="73">
        <v>11116</v>
      </c>
      <c r="Q76" s="19">
        <f aca="true" t="shared" si="48" ref="Q76:Q82">P76/N76</f>
        <v>0.8945758892644455</v>
      </c>
      <c r="S76" s="3">
        <v>1</v>
      </c>
      <c r="T76" s="18"/>
      <c r="U76" s="18"/>
      <c r="V76" s="19"/>
      <c r="W76" s="5">
        <v>59490</v>
      </c>
      <c r="X76" s="119" t="s">
        <v>53</v>
      </c>
      <c r="Y76" s="81">
        <v>19708</v>
      </c>
      <c r="Z76" s="6">
        <f aca="true" t="shared" si="49" ref="Z76:Z82">Y76/W76</f>
        <v>0.33128256849890736</v>
      </c>
      <c r="AB76" s="3">
        <v>1</v>
      </c>
      <c r="AC76" s="13">
        <v>2145</v>
      </c>
      <c r="AD76" s="18">
        <v>1762</v>
      </c>
      <c r="AE76" s="60">
        <f>AD76/AC76</f>
        <v>0.8214452214452215</v>
      </c>
      <c r="AF76" s="18">
        <v>2173</v>
      </c>
      <c r="AG76" s="19">
        <f aca="true" t="shared" si="50" ref="AG76:AG87">SUM(AF76/AD76)</f>
        <v>1.2332576617480135</v>
      </c>
      <c r="AH76" s="111">
        <v>1974</v>
      </c>
      <c r="AI76" s="19">
        <f aca="true" t="shared" si="51" ref="AI76:AI83">AH76/AF76</f>
        <v>0.9084215370455592</v>
      </c>
    </row>
    <row r="77" spans="1:35" ht="15.75">
      <c r="A77" s="3">
        <v>2</v>
      </c>
      <c r="B77" s="13">
        <v>70763</v>
      </c>
      <c r="C77" s="18">
        <v>62485</v>
      </c>
      <c r="D77" s="12">
        <f t="shared" si="44"/>
        <v>0.8830179613639897</v>
      </c>
      <c r="E77" s="18">
        <v>102345</v>
      </c>
      <c r="F77" s="19">
        <f t="shared" si="45"/>
        <v>1.6379130991437945</v>
      </c>
      <c r="G77" s="111">
        <v>75153</v>
      </c>
      <c r="H77" s="19">
        <f t="shared" si="46"/>
        <v>0.7343104206360839</v>
      </c>
      <c r="J77" s="3">
        <v>2</v>
      </c>
      <c r="K77" s="18">
        <v>10421</v>
      </c>
      <c r="L77" s="18">
        <v>11713</v>
      </c>
      <c r="M77" s="19">
        <v>1.1244</v>
      </c>
      <c r="N77" s="18">
        <v>12958</v>
      </c>
      <c r="O77" s="19">
        <f t="shared" si="47"/>
        <v>1.1062921540169044</v>
      </c>
      <c r="P77" s="73">
        <v>10075</v>
      </c>
      <c r="Q77" s="19">
        <f t="shared" si="48"/>
        <v>0.777511961722488</v>
      </c>
      <c r="S77" s="3">
        <v>2</v>
      </c>
      <c r="T77" s="18"/>
      <c r="U77" s="18"/>
      <c r="V77" s="19"/>
      <c r="W77" s="5">
        <v>59209</v>
      </c>
      <c r="X77" s="119" t="s">
        <v>53</v>
      </c>
      <c r="Y77" s="81">
        <v>23909</v>
      </c>
      <c r="Z77" s="6">
        <f t="shared" si="49"/>
        <v>0.40380685368778396</v>
      </c>
      <c r="AB77" s="3">
        <v>2</v>
      </c>
      <c r="AC77" s="13">
        <v>2669</v>
      </c>
      <c r="AD77" s="18">
        <v>1753</v>
      </c>
      <c r="AE77" s="60">
        <f aca="true" t="shared" si="52" ref="AE77:AE89">AD77/AC77</f>
        <v>0.6568002997377295</v>
      </c>
      <c r="AF77" s="18">
        <v>2571</v>
      </c>
      <c r="AG77" s="19">
        <f t="shared" si="50"/>
        <v>1.4666286366229322</v>
      </c>
      <c r="AH77" s="111">
        <v>2715</v>
      </c>
      <c r="AI77" s="19">
        <f t="shared" si="51"/>
        <v>1.0560093348891482</v>
      </c>
    </row>
    <row r="78" spans="1:35" ht="15.75">
      <c r="A78" s="3">
        <v>3</v>
      </c>
      <c r="B78" s="13">
        <v>94849</v>
      </c>
      <c r="C78" s="18">
        <v>78695</v>
      </c>
      <c r="D78" s="12">
        <f t="shared" si="44"/>
        <v>0.8296871870024987</v>
      </c>
      <c r="E78" s="18">
        <v>102387</v>
      </c>
      <c r="F78" s="19">
        <f t="shared" si="45"/>
        <v>1.3010610585170594</v>
      </c>
      <c r="G78" s="111">
        <v>95635</v>
      </c>
      <c r="H78" s="19">
        <f t="shared" si="46"/>
        <v>0.9340541279654644</v>
      </c>
      <c r="J78" s="3">
        <v>3</v>
      </c>
      <c r="K78" s="18">
        <v>12870</v>
      </c>
      <c r="L78" s="18">
        <v>12574</v>
      </c>
      <c r="M78" s="19">
        <v>0.9775</v>
      </c>
      <c r="N78" s="18">
        <v>13211</v>
      </c>
      <c r="O78" s="19">
        <f t="shared" si="47"/>
        <v>1.0506600922538571</v>
      </c>
      <c r="P78" s="73">
        <v>12602</v>
      </c>
      <c r="Q78" s="19">
        <f t="shared" si="48"/>
        <v>0.953902051320869</v>
      </c>
      <c r="S78" s="3">
        <v>3</v>
      </c>
      <c r="T78" s="18"/>
      <c r="U78" s="18"/>
      <c r="V78" s="19"/>
      <c r="W78" s="5">
        <v>68986</v>
      </c>
      <c r="X78" s="119" t="s">
        <v>53</v>
      </c>
      <c r="Y78" s="81">
        <v>27822</v>
      </c>
      <c r="Z78" s="6">
        <f t="shared" si="49"/>
        <v>0.4032992201316209</v>
      </c>
      <c r="AB78" s="3">
        <v>3</v>
      </c>
      <c r="AC78" s="13">
        <v>2510</v>
      </c>
      <c r="AD78" s="18">
        <v>2612</v>
      </c>
      <c r="AE78" s="60">
        <f t="shared" si="52"/>
        <v>1.0406374501992033</v>
      </c>
      <c r="AF78" s="18">
        <v>3232</v>
      </c>
      <c r="AG78" s="19">
        <f t="shared" si="50"/>
        <v>1.237366003062787</v>
      </c>
      <c r="AH78" s="111">
        <v>2853</v>
      </c>
      <c r="AI78" s="19">
        <f t="shared" si="51"/>
        <v>0.8827351485148515</v>
      </c>
    </row>
    <row r="79" spans="1:35" ht="15.75">
      <c r="A79" s="3">
        <v>4</v>
      </c>
      <c r="B79" s="13">
        <v>66900</v>
      </c>
      <c r="C79" s="18">
        <v>65279</v>
      </c>
      <c r="D79" s="12">
        <f t="shared" si="44"/>
        <v>0.9757698056801196</v>
      </c>
      <c r="E79" s="18">
        <v>80323</v>
      </c>
      <c r="F79" s="19">
        <f t="shared" si="45"/>
        <v>1.2304569616568881</v>
      </c>
      <c r="G79" s="111">
        <v>76532</v>
      </c>
      <c r="H79" s="19">
        <f t="shared" si="46"/>
        <v>0.9528030576547191</v>
      </c>
      <c r="J79" s="3">
        <v>4</v>
      </c>
      <c r="K79" s="18">
        <v>9821</v>
      </c>
      <c r="L79" s="18">
        <v>9369</v>
      </c>
      <c r="M79" s="19">
        <v>0.9542</v>
      </c>
      <c r="N79" s="18">
        <v>10910</v>
      </c>
      <c r="O79" s="19">
        <f t="shared" si="47"/>
        <v>1.164478599637101</v>
      </c>
      <c r="P79" s="73">
        <v>10843</v>
      </c>
      <c r="Q79" s="19">
        <f t="shared" si="48"/>
        <v>0.993858845096242</v>
      </c>
      <c r="S79" s="3">
        <v>4</v>
      </c>
      <c r="T79" s="18"/>
      <c r="U79" s="18"/>
      <c r="V79" s="19"/>
      <c r="W79" s="5">
        <v>52600</v>
      </c>
      <c r="X79" s="119" t="s">
        <v>53</v>
      </c>
      <c r="Y79" s="81">
        <v>26116</v>
      </c>
      <c r="Z79" s="6">
        <f t="shared" si="49"/>
        <v>0.49650190114068443</v>
      </c>
      <c r="AB79" s="3">
        <v>4</v>
      </c>
      <c r="AC79" s="13">
        <v>1679</v>
      </c>
      <c r="AD79" s="18">
        <v>1819</v>
      </c>
      <c r="AE79" s="60">
        <f t="shared" si="52"/>
        <v>1.0833829660512209</v>
      </c>
      <c r="AF79" s="18">
        <v>1581</v>
      </c>
      <c r="AG79" s="19">
        <f t="shared" si="50"/>
        <v>0.8691588785046729</v>
      </c>
      <c r="AH79" s="111">
        <v>1625</v>
      </c>
      <c r="AI79" s="19">
        <f t="shared" si="51"/>
        <v>1.027830487033523</v>
      </c>
    </row>
    <row r="80" spans="1:35" ht="15.75">
      <c r="A80" s="3">
        <v>5</v>
      </c>
      <c r="B80" s="13">
        <v>72002</v>
      </c>
      <c r="C80" s="18">
        <v>72514</v>
      </c>
      <c r="D80" s="12">
        <f t="shared" si="44"/>
        <v>1.0071109135857337</v>
      </c>
      <c r="E80" s="18">
        <v>84941</v>
      </c>
      <c r="F80" s="19">
        <f t="shared" si="45"/>
        <v>1.1713738036792896</v>
      </c>
      <c r="G80" s="111">
        <v>76696</v>
      </c>
      <c r="H80" s="19">
        <f t="shared" si="46"/>
        <v>0.9029326238212406</v>
      </c>
      <c r="J80" s="3">
        <v>5</v>
      </c>
      <c r="K80" s="18">
        <v>12493</v>
      </c>
      <c r="L80" s="18">
        <v>12630</v>
      </c>
      <c r="M80" s="19">
        <v>1.011</v>
      </c>
      <c r="N80" s="18">
        <v>12192</v>
      </c>
      <c r="O80" s="19">
        <f t="shared" si="47"/>
        <v>0.9653206650831354</v>
      </c>
      <c r="P80" s="73">
        <v>13169</v>
      </c>
      <c r="Q80" s="19">
        <f t="shared" si="48"/>
        <v>1.0801345144356955</v>
      </c>
      <c r="S80" s="3">
        <v>5</v>
      </c>
      <c r="T80" s="18"/>
      <c r="U80" s="18"/>
      <c r="V80" s="19"/>
      <c r="W80" s="5">
        <v>53895</v>
      </c>
      <c r="X80" s="119" t="s">
        <v>53</v>
      </c>
      <c r="Y80" s="81">
        <v>29941</v>
      </c>
      <c r="Z80" s="6">
        <f t="shared" si="49"/>
        <v>0.555543185824288</v>
      </c>
      <c r="AB80" s="3">
        <v>5</v>
      </c>
      <c r="AC80" s="13">
        <v>1415</v>
      </c>
      <c r="AD80" s="18">
        <v>1366</v>
      </c>
      <c r="AE80" s="60">
        <f t="shared" si="52"/>
        <v>0.9653710247349824</v>
      </c>
      <c r="AF80" s="18">
        <v>1421</v>
      </c>
      <c r="AG80" s="19">
        <f t="shared" si="50"/>
        <v>1.0402635431918008</v>
      </c>
      <c r="AH80" s="111">
        <v>1385</v>
      </c>
      <c r="AI80" s="19">
        <f t="shared" si="51"/>
        <v>0.9746657283603096</v>
      </c>
    </row>
    <row r="81" spans="1:35" ht="16.5" thickBot="1">
      <c r="A81" s="31">
        <v>6</v>
      </c>
      <c r="B81" s="35">
        <v>75963</v>
      </c>
      <c r="C81" s="32">
        <v>70384</v>
      </c>
      <c r="D81" s="37">
        <f t="shared" si="44"/>
        <v>0.9265563498018772</v>
      </c>
      <c r="E81" s="32">
        <v>79844</v>
      </c>
      <c r="F81" s="33">
        <f t="shared" si="45"/>
        <v>1.1344055467151626</v>
      </c>
      <c r="G81" s="112">
        <v>72956</v>
      </c>
      <c r="H81" s="33">
        <f t="shared" si="46"/>
        <v>0.9137317769650819</v>
      </c>
      <c r="J81" s="31">
        <v>6</v>
      </c>
      <c r="K81" s="32">
        <v>11464</v>
      </c>
      <c r="L81" s="32">
        <v>11991</v>
      </c>
      <c r="M81" s="33">
        <v>1.0455</v>
      </c>
      <c r="N81" s="32">
        <v>12623</v>
      </c>
      <c r="O81" s="33">
        <f t="shared" si="47"/>
        <v>1.0527061963139022</v>
      </c>
      <c r="P81" s="74">
        <v>11337</v>
      </c>
      <c r="Q81" s="33">
        <f t="shared" si="48"/>
        <v>0.8981224748475006</v>
      </c>
      <c r="S81" s="31">
        <v>6</v>
      </c>
      <c r="T81" s="32"/>
      <c r="U81" s="32"/>
      <c r="V81" s="33"/>
      <c r="W81" s="53">
        <v>56219</v>
      </c>
      <c r="X81" s="120" t="s">
        <v>53</v>
      </c>
      <c r="Y81" s="82">
        <v>35885</v>
      </c>
      <c r="Z81" s="54">
        <f t="shared" si="49"/>
        <v>0.6383073338195272</v>
      </c>
      <c r="AB81" s="31">
        <v>6</v>
      </c>
      <c r="AC81" s="35">
        <v>1168</v>
      </c>
      <c r="AD81" s="32">
        <v>1283</v>
      </c>
      <c r="AE81" s="67">
        <f t="shared" si="52"/>
        <v>1.0984589041095891</v>
      </c>
      <c r="AF81" s="58">
        <v>1075</v>
      </c>
      <c r="AG81" s="63">
        <f t="shared" si="50"/>
        <v>0.8378799688230709</v>
      </c>
      <c r="AH81" s="112">
        <v>1105</v>
      </c>
      <c r="AI81" s="33">
        <f t="shared" si="51"/>
        <v>1.027906976744186</v>
      </c>
    </row>
    <row r="82" spans="1:35" ht="15.75">
      <c r="A82" s="20">
        <v>7</v>
      </c>
      <c r="B82" s="15">
        <v>75072</v>
      </c>
      <c r="C82" s="21">
        <v>76820</v>
      </c>
      <c r="D82" s="26">
        <f t="shared" si="44"/>
        <v>1.0232843137254901</v>
      </c>
      <c r="E82" s="21">
        <v>84650</v>
      </c>
      <c r="F82" s="22">
        <f t="shared" si="45"/>
        <v>1.10192658161937</v>
      </c>
      <c r="G82" s="113">
        <v>72153</v>
      </c>
      <c r="H82" s="22">
        <f t="shared" si="46"/>
        <v>0.8523685764914353</v>
      </c>
      <c r="J82" s="20">
        <v>7</v>
      </c>
      <c r="K82" s="21">
        <v>11280</v>
      </c>
      <c r="L82" s="21">
        <v>10705</v>
      </c>
      <c r="M82" s="22">
        <v>0.9494</v>
      </c>
      <c r="N82" s="21">
        <v>10626</v>
      </c>
      <c r="O82" s="22">
        <f t="shared" si="47"/>
        <v>0.9926202709014479</v>
      </c>
      <c r="P82" s="75">
        <v>10738</v>
      </c>
      <c r="Q82" s="22">
        <f t="shared" si="48"/>
        <v>1.010540184453228</v>
      </c>
      <c r="S82" s="59">
        <v>7</v>
      </c>
      <c r="T82" s="21"/>
      <c r="U82" s="21"/>
      <c r="V82" s="22"/>
      <c r="W82" s="55">
        <v>63926</v>
      </c>
      <c r="X82" s="121" t="s">
        <v>53</v>
      </c>
      <c r="Y82" s="83">
        <v>39167</v>
      </c>
      <c r="Z82" s="56">
        <f t="shared" si="49"/>
        <v>0.6126928010512155</v>
      </c>
      <c r="AB82" s="20">
        <v>7</v>
      </c>
      <c r="AC82" s="15">
        <v>1686</v>
      </c>
      <c r="AD82" s="21">
        <v>1603</v>
      </c>
      <c r="AE82" s="68">
        <f t="shared" si="52"/>
        <v>0.9507710557532622</v>
      </c>
      <c r="AF82" s="21">
        <v>1636</v>
      </c>
      <c r="AG82" s="64">
        <f t="shared" si="50"/>
        <v>1.0205864004990644</v>
      </c>
      <c r="AH82" s="113">
        <v>1765</v>
      </c>
      <c r="AI82" s="22">
        <f t="shared" si="51"/>
        <v>1.0788508557457213</v>
      </c>
    </row>
    <row r="83" spans="1:35" ht="15.75">
      <c r="A83" s="3">
        <v>8</v>
      </c>
      <c r="B83" s="13">
        <v>82859</v>
      </c>
      <c r="C83" s="18">
        <v>81361</v>
      </c>
      <c r="D83" s="12">
        <f t="shared" si="44"/>
        <v>0.9819210948720115</v>
      </c>
      <c r="E83" s="18">
        <v>86242</v>
      </c>
      <c r="F83" s="19">
        <f t="shared" si="45"/>
        <v>1.0599918880053096</v>
      </c>
      <c r="G83" s="111">
        <v>82227</v>
      </c>
      <c r="H83" s="19">
        <f t="shared" si="46"/>
        <v>0.9534449572134227</v>
      </c>
      <c r="J83" s="3">
        <v>8</v>
      </c>
      <c r="K83" s="18">
        <v>12753</v>
      </c>
      <c r="L83" s="18">
        <v>12370</v>
      </c>
      <c r="M83" s="19">
        <v>0.97</v>
      </c>
      <c r="N83" s="18">
        <v>13393</v>
      </c>
      <c r="O83" s="19">
        <f t="shared" si="47"/>
        <v>1.0827000808407437</v>
      </c>
      <c r="P83" s="73"/>
      <c r="Q83" s="19"/>
      <c r="S83" s="3">
        <v>8</v>
      </c>
      <c r="T83" s="18"/>
      <c r="U83" s="18"/>
      <c r="V83" s="19"/>
      <c r="W83" s="5">
        <v>72974</v>
      </c>
      <c r="X83" s="119" t="s">
        <v>53</v>
      </c>
      <c r="Y83" s="81"/>
      <c r="Z83" s="6"/>
      <c r="AB83" s="3">
        <v>8</v>
      </c>
      <c r="AC83" s="13">
        <v>2138</v>
      </c>
      <c r="AD83" s="18">
        <v>2120</v>
      </c>
      <c r="AE83" s="60">
        <f t="shared" si="52"/>
        <v>0.9915809167446211</v>
      </c>
      <c r="AF83" s="18">
        <v>2716</v>
      </c>
      <c r="AG83" s="19">
        <f t="shared" si="50"/>
        <v>1.2811320754716982</v>
      </c>
      <c r="AH83" s="111">
        <v>2478</v>
      </c>
      <c r="AI83" s="19">
        <f t="shared" si="51"/>
        <v>0.9123711340206185</v>
      </c>
    </row>
    <row r="84" spans="1:35" ht="15.75">
      <c r="A84" s="3">
        <v>9</v>
      </c>
      <c r="B84" s="13">
        <v>65047</v>
      </c>
      <c r="C84" s="11">
        <v>84143</v>
      </c>
      <c r="D84" s="12">
        <f t="shared" si="44"/>
        <v>1.2935723400003074</v>
      </c>
      <c r="E84" s="18">
        <v>76156</v>
      </c>
      <c r="F84" s="19">
        <f t="shared" si="45"/>
        <v>0.9050782596294403</v>
      </c>
      <c r="G84" s="111"/>
      <c r="H84" s="19"/>
      <c r="J84" s="3">
        <v>9</v>
      </c>
      <c r="K84" s="18">
        <v>13457</v>
      </c>
      <c r="L84" s="18">
        <v>14466</v>
      </c>
      <c r="M84" s="19">
        <v>1.0754</v>
      </c>
      <c r="N84" s="18">
        <v>11912</v>
      </c>
      <c r="O84" s="19">
        <f t="shared" si="47"/>
        <v>0.823448085165215</v>
      </c>
      <c r="P84" s="73"/>
      <c r="Q84" s="19"/>
      <c r="S84" s="3">
        <v>9</v>
      </c>
      <c r="T84" s="18"/>
      <c r="U84" s="18"/>
      <c r="V84" s="19"/>
      <c r="W84" s="5">
        <v>73348</v>
      </c>
      <c r="X84" s="119" t="s">
        <v>53</v>
      </c>
      <c r="Y84" s="81"/>
      <c r="Z84" s="6"/>
      <c r="AB84" s="3">
        <v>9</v>
      </c>
      <c r="AC84" s="13">
        <v>2316</v>
      </c>
      <c r="AD84" s="18">
        <v>2096</v>
      </c>
      <c r="AE84" s="60">
        <f t="shared" si="52"/>
        <v>0.9050086355785838</v>
      </c>
      <c r="AF84" s="18">
        <v>1591</v>
      </c>
      <c r="AG84" s="19">
        <f t="shared" si="50"/>
        <v>0.7590648854961832</v>
      </c>
      <c r="AH84" s="111"/>
      <c r="AI84" s="19"/>
    </row>
    <row r="85" spans="1:35" ht="15.75">
      <c r="A85" s="3">
        <v>10</v>
      </c>
      <c r="B85" s="13">
        <v>45145</v>
      </c>
      <c r="C85" s="18">
        <v>90454</v>
      </c>
      <c r="D85" s="12">
        <f t="shared" si="44"/>
        <v>2.003632738952265</v>
      </c>
      <c r="E85" s="18">
        <v>67197</v>
      </c>
      <c r="F85" s="19">
        <f t="shared" si="45"/>
        <v>0.7428858867490659</v>
      </c>
      <c r="G85" s="111"/>
      <c r="H85" s="19"/>
      <c r="J85" s="3">
        <v>10</v>
      </c>
      <c r="K85" s="18">
        <v>11518</v>
      </c>
      <c r="L85" s="18">
        <v>11380</v>
      </c>
      <c r="M85" s="19">
        <v>0.9885</v>
      </c>
      <c r="N85" s="18">
        <v>8936</v>
      </c>
      <c r="O85" s="19">
        <f t="shared" si="47"/>
        <v>0.7852372583479789</v>
      </c>
      <c r="P85" s="73"/>
      <c r="Q85" s="19"/>
      <c r="S85" s="3">
        <v>10</v>
      </c>
      <c r="T85" s="18"/>
      <c r="U85" s="18"/>
      <c r="V85" s="19"/>
      <c r="W85" s="5">
        <v>49569</v>
      </c>
      <c r="X85" s="119" t="s">
        <v>53</v>
      </c>
      <c r="Y85" s="81"/>
      <c r="Z85" s="6"/>
      <c r="AB85" s="3">
        <v>10</v>
      </c>
      <c r="AC85" s="13">
        <v>1274</v>
      </c>
      <c r="AD85" s="18">
        <v>1459</v>
      </c>
      <c r="AE85" s="60">
        <f t="shared" si="52"/>
        <v>1.1452119309262165</v>
      </c>
      <c r="AF85" s="18">
        <v>1044</v>
      </c>
      <c r="AG85" s="19">
        <f t="shared" si="50"/>
        <v>0.7155586017820424</v>
      </c>
      <c r="AH85" s="111"/>
      <c r="AI85" s="19"/>
    </row>
    <row r="86" spans="1:35" ht="15.75">
      <c r="A86" s="3">
        <v>11</v>
      </c>
      <c r="B86" s="13">
        <v>54213</v>
      </c>
      <c r="C86" s="18">
        <v>96821</v>
      </c>
      <c r="D86" s="12">
        <f t="shared" si="44"/>
        <v>1.7859369523914927</v>
      </c>
      <c r="E86" s="18">
        <v>68325</v>
      </c>
      <c r="F86" s="19">
        <f t="shared" si="45"/>
        <v>0.7056836843246816</v>
      </c>
      <c r="G86" s="111"/>
      <c r="H86" s="19"/>
      <c r="J86" s="3">
        <v>11</v>
      </c>
      <c r="K86" s="18">
        <v>13618</v>
      </c>
      <c r="L86" s="18">
        <v>13278</v>
      </c>
      <c r="M86" s="19">
        <v>0.9747</v>
      </c>
      <c r="N86" s="18">
        <v>10280</v>
      </c>
      <c r="O86" s="19">
        <f t="shared" si="47"/>
        <v>0.7742129838831149</v>
      </c>
      <c r="P86" s="73"/>
      <c r="Q86" s="19"/>
      <c r="S86" s="3">
        <v>11</v>
      </c>
      <c r="T86" s="18"/>
      <c r="U86" s="18"/>
      <c r="V86" s="19"/>
      <c r="W86" s="5">
        <v>38024</v>
      </c>
      <c r="X86" s="119" t="s">
        <v>53</v>
      </c>
      <c r="Y86" s="81"/>
      <c r="Z86" s="6"/>
      <c r="AB86" s="3">
        <v>11</v>
      </c>
      <c r="AC86" s="13">
        <v>1696</v>
      </c>
      <c r="AD86" s="18">
        <v>1768</v>
      </c>
      <c r="AE86" s="60">
        <f t="shared" si="52"/>
        <v>1.0424528301886793</v>
      </c>
      <c r="AF86" s="18">
        <v>1304</v>
      </c>
      <c r="AG86" s="19">
        <f t="shared" si="50"/>
        <v>0.7375565610859729</v>
      </c>
      <c r="AH86" s="111"/>
      <c r="AI86" s="19"/>
    </row>
    <row r="87" spans="1:35" ht="16.5" thickBot="1">
      <c r="A87" s="38">
        <v>12</v>
      </c>
      <c r="B87" s="45">
        <v>54337</v>
      </c>
      <c r="C87" s="41">
        <v>87434</v>
      </c>
      <c r="D87" s="47">
        <f t="shared" si="44"/>
        <v>1.6091061339418813</v>
      </c>
      <c r="E87" s="41">
        <v>71871</v>
      </c>
      <c r="F87" s="42">
        <f t="shared" si="45"/>
        <v>0.8220028821739827</v>
      </c>
      <c r="G87" s="114"/>
      <c r="H87" s="63"/>
      <c r="J87" s="38">
        <v>12</v>
      </c>
      <c r="K87" s="41">
        <v>13185</v>
      </c>
      <c r="L87" s="41">
        <v>12869</v>
      </c>
      <c r="M87" s="42">
        <v>0.9762</v>
      </c>
      <c r="N87" s="41">
        <v>11470</v>
      </c>
      <c r="O87" s="42">
        <f t="shared" si="47"/>
        <v>0.8912891444556686</v>
      </c>
      <c r="P87" s="76"/>
      <c r="Q87" s="63"/>
      <c r="S87" s="31">
        <v>12</v>
      </c>
      <c r="T87" s="32"/>
      <c r="U87" s="32"/>
      <c r="V87" s="33"/>
      <c r="W87" s="53">
        <v>42412</v>
      </c>
      <c r="X87" s="120" t="s">
        <v>53</v>
      </c>
      <c r="Y87" s="84"/>
      <c r="Z87" s="65"/>
      <c r="AB87" s="31">
        <v>12</v>
      </c>
      <c r="AC87" s="35">
        <v>1378</v>
      </c>
      <c r="AD87" s="32">
        <v>2067</v>
      </c>
      <c r="AE87" s="67">
        <f t="shared" si="52"/>
        <v>1.5</v>
      </c>
      <c r="AF87" s="32">
        <v>2059</v>
      </c>
      <c r="AG87" s="33">
        <f t="shared" si="50"/>
        <v>0.996129656507015</v>
      </c>
      <c r="AH87" s="114"/>
      <c r="AI87" s="63"/>
    </row>
    <row r="88" spans="1:35" ht="16.5" thickBot="1">
      <c r="A88" s="40" t="s">
        <v>71</v>
      </c>
      <c r="B88" s="23">
        <f>SUM(B76:B82)</f>
        <v>529235</v>
      </c>
      <c r="C88" s="23">
        <f>SUM(C76:C82)</f>
        <v>482652</v>
      </c>
      <c r="D88" s="24">
        <f t="shared" si="44"/>
        <v>0.9119805001558854</v>
      </c>
      <c r="E88" s="27">
        <f>SUM(E76:E83)</f>
        <v>694156</v>
      </c>
      <c r="F88" s="24">
        <f>SUM(E88/C88)</f>
        <v>1.438212210868286</v>
      </c>
      <c r="G88" s="115">
        <f>SUM(G76:G83)</f>
        <v>626043</v>
      </c>
      <c r="H88" s="24">
        <f>G88/E88</f>
        <v>0.901876523432773</v>
      </c>
      <c r="J88" s="40" t="s">
        <v>75</v>
      </c>
      <c r="K88" s="23">
        <f>SUM(K76:K81)</f>
        <v>69494</v>
      </c>
      <c r="L88" s="23">
        <f>SUM(L76:L81)</f>
        <v>69820</v>
      </c>
      <c r="M88" s="69">
        <f>L88/K88</f>
        <v>1.004691052464961</v>
      </c>
      <c r="N88" s="23">
        <f>SUM(N76:N82)</f>
        <v>84946</v>
      </c>
      <c r="O88" s="24">
        <f>SUM(N88/L88)</f>
        <v>1.216642795760527</v>
      </c>
      <c r="P88" s="80">
        <f>SUM(P76:P82)</f>
        <v>79880</v>
      </c>
      <c r="Q88" s="24">
        <f>P88/N88</f>
        <v>0.9403621124008193</v>
      </c>
      <c r="S88" s="38" t="s">
        <v>69</v>
      </c>
      <c r="T88" s="41"/>
      <c r="U88" s="41"/>
      <c r="V88" s="42"/>
      <c r="W88" s="41">
        <f>SUM(W76:W82)</f>
        <v>414325</v>
      </c>
      <c r="X88" s="122" t="s">
        <v>53</v>
      </c>
      <c r="Y88" s="77">
        <f>SUM(Y76:Y82)</f>
        <v>202548</v>
      </c>
      <c r="Z88" s="52">
        <f>Y88/W88</f>
        <v>0.4888626078561516</v>
      </c>
      <c r="AB88" s="38" t="s">
        <v>70</v>
      </c>
      <c r="AC88" s="41">
        <f>SUM(AC76:AC81)</f>
        <v>11586</v>
      </c>
      <c r="AD88" s="48">
        <f>SUM(AD76:AD81)</f>
        <v>10595</v>
      </c>
      <c r="AE88" s="62">
        <f t="shared" si="52"/>
        <v>0.9144657345071638</v>
      </c>
      <c r="AF88" s="49">
        <f>SUM(AF76:AF83)</f>
        <v>16405</v>
      </c>
      <c r="AG88" s="24">
        <f>SUM(AF88/AD88)</f>
        <v>1.5483718735252479</v>
      </c>
      <c r="AH88" s="115">
        <f>SUM(AH76:AH83)</f>
        <v>15900</v>
      </c>
      <c r="AI88" s="24">
        <f>AH88/AF88</f>
        <v>0.9692167022249314</v>
      </c>
    </row>
    <row r="89" spans="1:35" ht="15.75">
      <c r="A89" s="20" t="s">
        <v>22</v>
      </c>
      <c r="B89" s="21">
        <f>SUM(B76:B87)</f>
        <v>830836</v>
      </c>
      <c r="C89" s="21">
        <f>SUM(C76:C87)</f>
        <v>922865</v>
      </c>
      <c r="D89" s="22">
        <f t="shared" si="44"/>
        <v>1.1107667457837649</v>
      </c>
      <c r="E89" s="21">
        <f>SUM(E76:E87)</f>
        <v>977705</v>
      </c>
      <c r="F89" s="22">
        <f>SUM(E89/C89)</f>
        <v>1.0594236426779648</v>
      </c>
      <c r="G89" s="113"/>
      <c r="H89" s="22"/>
      <c r="J89" s="20" t="s">
        <v>22</v>
      </c>
      <c r="K89" s="21">
        <f>SUM(K76:K87)</f>
        <v>145305</v>
      </c>
      <c r="L89" s="21">
        <f>SUM(L76:L87)</f>
        <v>144888</v>
      </c>
      <c r="M89" s="70">
        <f>L89/K89</f>
        <v>0.9971301744606174</v>
      </c>
      <c r="N89" s="21">
        <f>SUM(N76:N87)</f>
        <v>140937</v>
      </c>
      <c r="O89" s="22">
        <f>SUM(N89/L89)</f>
        <v>0.9727306609243002</v>
      </c>
      <c r="P89" s="75"/>
      <c r="Q89" s="22"/>
      <c r="S89" s="59" t="s">
        <v>41</v>
      </c>
      <c r="T89" s="21"/>
      <c r="U89" s="21"/>
      <c r="V89" s="22"/>
      <c r="W89" s="55">
        <f>SUM(W76:W87)</f>
        <v>690652</v>
      </c>
      <c r="X89" s="121" t="s">
        <v>54</v>
      </c>
      <c r="Y89" s="83"/>
      <c r="Z89" s="56"/>
      <c r="AB89" s="20" t="s">
        <v>22</v>
      </c>
      <c r="AC89" s="21">
        <f>SUM(AC76:AC87)</f>
        <v>22074</v>
      </c>
      <c r="AD89" s="21">
        <f>SUM(AD76:AD87)</f>
        <v>21708</v>
      </c>
      <c r="AE89" s="61">
        <f t="shared" si="52"/>
        <v>0.983419407447676</v>
      </c>
      <c r="AF89" s="21">
        <f>SUM(AF76:AF87)</f>
        <v>22403</v>
      </c>
      <c r="AG89" s="22">
        <f>SUM(AF89/AD89)</f>
        <v>1.0320158466924636</v>
      </c>
      <c r="AH89" s="113"/>
      <c r="AI89" s="22"/>
    </row>
    <row r="90" spans="1:35" s="126" customFormat="1" ht="12.75">
      <c r="A90" s="126" t="s">
        <v>19</v>
      </c>
      <c r="J90" s="126" t="s">
        <v>24</v>
      </c>
      <c r="S90" s="126" t="s">
        <v>52</v>
      </c>
      <c r="Y90" s="127"/>
      <c r="Z90" s="130"/>
      <c r="AB90" s="126" t="s">
        <v>38</v>
      </c>
      <c r="AF90" s="131"/>
      <c r="AG90" s="132"/>
      <c r="AH90" s="132"/>
      <c r="AI90" s="132"/>
    </row>
    <row r="91" spans="7:35" ht="15.75">
      <c r="G91" s="78"/>
      <c r="H91" s="86"/>
      <c r="P91" s="78"/>
      <c r="Y91" s="78"/>
      <c r="AH91" s="78"/>
      <c r="AI91" s="86"/>
    </row>
    <row r="92" spans="1:26" ht="15.75">
      <c r="A92" s="123" t="s">
        <v>61</v>
      </c>
      <c r="B92" s="4"/>
      <c r="C92" s="4"/>
      <c r="D92" s="4"/>
      <c r="E92" s="4"/>
      <c r="F92" s="4"/>
      <c r="G92" s="124"/>
      <c r="H92" s="4"/>
      <c r="S92" s="123" t="s">
        <v>55</v>
      </c>
      <c r="T92" s="4"/>
      <c r="U92" s="4"/>
      <c r="V92" s="4"/>
      <c r="W92" s="4"/>
      <c r="X92" s="4"/>
      <c r="Y92" s="124"/>
      <c r="Z92" s="125"/>
    </row>
    <row r="93" spans="1:26" ht="15.75">
      <c r="A93" s="3" t="s">
        <v>5</v>
      </c>
      <c r="B93" s="16" t="s">
        <v>6</v>
      </c>
      <c r="C93" s="3" t="s">
        <v>7</v>
      </c>
      <c r="D93" s="7" t="s">
        <v>8</v>
      </c>
      <c r="E93" s="3" t="s">
        <v>21</v>
      </c>
      <c r="F93" s="7" t="s">
        <v>8</v>
      </c>
      <c r="G93" s="72" t="s">
        <v>44</v>
      </c>
      <c r="H93" s="7" t="s">
        <v>45</v>
      </c>
      <c r="S93" s="3" t="s">
        <v>39</v>
      </c>
      <c r="T93" s="16" t="s">
        <v>6</v>
      </c>
      <c r="U93" s="3" t="s">
        <v>7</v>
      </c>
      <c r="V93" s="7" t="s">
        <v>8</v>
      </c>
      <c r="W93" s="3" t="s">
        <v>21</v>
      </c>
      <c r="X93" s="7" t="s">
        <v>8</v>
      </c>
      <c r="Y93" s="72" t="s">
        <v>44</v>
      </c>
      <c r="Z93" s="85" t="s">
        <v>45</v>
      </c>
    </row>
    <row r="94" spans="1:26" ht="15.75">
      <c r="A94" s="3">
        <v>1</v>
      </c>
      <c r="B94" s="18"/>
      <c r="C94" s="18">
        <v>16807</v>
      </c>
      <c r="D94" s="19" t="e">
        <f aca="true" t="shared" si="53" ref="D94:D107">SUM(C94/B94)</f>
        <v>#DIV/0!</v>
      </c>
      <c r="E94" s="18">
        <v>18124</v>
      </c>
      <c r="F94" s="19">
        <f aca="true" t="shared" si="54" ref="F94:F105">SUM(E94/C94)</f>
        <v>1.0783602070565836</v>
      </c>
      <c r="G94" s="111">
        <v>14457</v>
      </c>
      <c r="H94" s="19">
        <f aca="true" t="shared" si="55" ref="H94:H99">G94/E94</f>
        <v>0.7976715956742441</v>
      </c>
      <c r="S94" s="3">
        <v>1</v>
      </c>
      <c r="T94" s="18">
        <v>334400</v>
      </c>
      <c r="U94" s="18">
        <v>335800</v>
      </c>
      <c r="V94" s="19">
        <f aca="true" t="shared" si="56" ref="V94:V107">SUM(U94/T94)</f>
        <v>1.0041866028708133</v>
      </c>
      <c r="W94" s="5">
        <v>344500</v>
      </c>
      <c r="X94" s="6">
        <f aca="true" t="shared" si="57" ref="X94:X105">SUM(W94/U94)</f>
        <v>1.0259082787373437</v>
      </c>
      <c r="Y94" s="81">
        <v>334900</v>
      </c>
      <c r="Z94" s="6">
        <f aca="true" t="shared" si="58" ref="Z94:Z101">Y94/W94</f>
        <v>0.972133526850508</v>
      </c>
    </row>
    <row r="95" spans="1:26" ht="15.75">
      <c r="A95" s="3">
        <v>2</v>
      </c>
      <c r="B95" s="18"/>
      <c r="C95" s="18">
        <v>18941</v>
      </c>
      <c r="D95" s="19" t="e">
        <f t="shared" si="53"/>
        <v>#DIV/0!</v>
      </c>
      <c r="E95" s="18">
        <v>22025</v>
      </c>
      <c r="F95" s="19">
        <f t="shared" si="54"/>
        <v>1.1628213927458952</v>
      </c>
      <c r="G95" s="111">
        <v>16547</v>
      </c>
      <c r="H95" s="19">
        <f t="shared" si="55"/>
        <v>0.7512826333711691</v>
      </c>
      <c r="S95" s="3">
        <v>2</v>
      </c>
      <c r="T95" s="18">
        <v>341100</v>
      </c>
      <c r="U95" s="18">
        <v>387400</v>
      </c>
      <c r="V95" s="19">
        <f t="shared" si="56"/>
        <v>1.1357373204338903</v>
      </c>
      <c r="W95" s="5">
        <v>377000</v>
      </c>
      <c r="X95" s="6">
        <f t="shared" si="57"/>
        <v>0.9731543624161074</v>
      </c>
      <c r="Y95" s="81">
        <v>395600</v>
      </c>
      <c r="Z95" s="6">
        <f t="shared" si="58"/>
        <v>1.049336870026525</v>
      </c>
    </row>
    <row r="96" spans="1:26" ht="15.75">
      <c r="A96" s="3">
        <v>3</v>
      </c>
      <c r="B96" s="18"/>
      <c r="C96" s="18">
        <v>27266</v>
      </c>
      <c r="D96" s="19" t="e">
        <f t="shared" si="53"/>
        <v>#DIV/0!</v>
      </c>
      <c r="E96" s="18">
        <v>29920</v>
      </c>
      <c r="F96" s="19">
        <f t="shared" si="54"/>
        <v>1.0973373432113254</v>
      </c>
      <c r="G96" s="111">
        <v>23034</v>
      </c>
      <c r="H96" s="19">
        <f t="shared" si="55"/>
        <v>0.7698529411764706</v>
      </c>
      <c r="S96" s="3">
        <v>3</v>
      </c>
      <c r="T96" s="18">
        <v>433100</v>
      </c>
      <c r="U96" s="18">
        <v>453400</v>
      </c>
      <c r="V96" s="19">
        <f t="shared" si="56"/>
        <v>1.0468713922881552</v>
      </c>
      <c r="W96" s="5">
        <v>431200</v>
      </c>
      <c r="X96" s="6">
        <f t="shared" si="57"/>
        <v>0.9510366122629025</v>
      </c>
      <c r="Y96" s="81">
        <v>461800</v>
      </c>
      <c r="Z96" s="6">
        <f t="shared" si="58"/>
        <v>1.070964749536178</v>
      </c>
    </row>
    <row r="97" spans="1:26" ht="15.75">
      <c r="A97" s="3">
        <v>4</v>
      </c>
      <c r="B97" s="18"/>
      <c r="C97" s="18">
        <v>32070</v>
      </c>
      <c r="D97" s="19" t="e">
        <f t="shared" si="53"/>
        <v>#DIV/0!</v>
      </c>
      <c r="E97" s="18">
        <v>31137</v>
      </c>
      <c r="F97" s="19">
        <f t="shared" si="54"/>
        <v>0.9709073900841908</v>
      </c>
      <c r="G97" s="73">
        <v>31867</v>
      </c>
      <c r="H97" s="19">
        <f t="shared" si="55"/>
        <v>1.0234447763111412</v>
      </c>
      <c r="S97" s="3">
        <v>4</v>
      </c>
      <c r="T97" s="18">
        <v>348300</v>
      </c>
      <c r="U97" s="18">
        <v>347800</v>
      </c>
      <c r="V97" s="19">
        <f t="shared" si="56"/>
        <v>0.9985644559287971</v>
      </c>
      <c r="W97" s="5">
        <v>382000</v>
      </c>
      <c r="X97" s="6">
        <f t="shared" si="57"/>
        <v>1.0983323749281195</v>
      </c>
      <c r="Y97" s="81">
        <v>380200</v>
      </c>
      <c r="Z97" s="6">
        <f t="shared" si="58"/>
        <v>0.9952879581151832</v>
      </c>
    </row>
    <row r="98" spans="1:26" ht="15.75">
      <c r="A98" s="3">
        <v>5</v>
      </c>
      <c r="B98" s="18"/>
      <c r="C98" s="18">
        <v>42327</v>
      </c>
      <c r="D98" s="19" t="e">
        <f t="shared" si="53"/>
        <v>#DIV/0!</v>
      </c>
      <c r="E98" s="18">
        <v>37530</v>
      </c>
      <c r="F98" s="19">
        <f t="shared" si="54"/>
        <v>0.8866680842015735</v>
      </c>
      <c r="G98" s="73">
        <v>35824</v>
      </c>
      <c r="H98" s="19">
        <f t="shared" si="55"/>
        <v>0.954543032240874</v>
      </c>
      <c r="S98" s="3">
        <v>5</v>
      </c>
      <c r="T98" s="18">
        <v>327800</v>
      </c>
      <c r="U98" s="18">
        <v>322900</v>
      </c>
      <c r="V98" s="19">
        <f t="shared" si="56"/>
        <v>0.9850518608907871</v>
      </c>
      <c r="W98" s="5">
        <v>337000</v>
      </c>
      <c r="X98" s="6">
        <f t="shared" si="57"/>
        <v>1.0436667698978013</v>
      </c>
      <c r="Y98" s="81">
        <v>343000</v>
      </c>
      <c r="Z98" s="6">
        <f t="shared" si="58"/>
        <v>1.0178041543026706</v>
      </c>
    </row>
    <row r="99" spans="1:26" ht="16.5" thickBot="1">
      <c r="A99" s="31">
        <v>6</v>
      </c>
      <c r="B99" s="32"/>
      <c r="C99" s="32">
        <v>54988</v>
      </c>
      <c r="D99" s="33" t="e">
        <f t="shared" si="53"/>
        <v>#DIV/0!</v>
      </c>
      <c r="E99" s="32">
        <v>53355</v>
      </c>
      <c r="F99" s="33">
        <f t="shared" si="54"/>
        <v>0.9703026114788681</v>
      </c>
      <c r="G99" s="74">
        <v>38817</v>
      </c>
      <c r="H99" s="33">
        <f t="shared" si="55"/>
        <v>0.7275231937025584</v>
      </c>
      <c r="S99" s="31">
        <v>6</v>
      </c>
      <c r="T99" s="32">
        <v>350000</v>
      </c>
      <c r="U99" s="32">
        <v>337200</v>
      </c>
      <c r="V99" s="33">
        <f t="shared" si="56"/>
        <v>0.9634285714285714</v>
      </c>
      <c r="W99" s="53">
        <v>354900</v>
      </c>
      <c r="X99" s="54">
        <f t="shared" si="57"/>
        <v>1.052491103202847</v>
      </c>
      <c r="Y99" s="82">
        <v>366300</v>
      </c>
      <c r="Z99" s="54">
        <f t="shared" si="58"/>
        <v>1.0321217244294167</v>
      </c>
    </row>
    <row r="100" spans="1:26" ht="15.75">
      <c r="A100" s="20">
        <v>7</v>
      </c>
      <c r="B100" s="21"/>
      <c r="C100" s="21">
        <v>63583</v>
      </c>
      <c r="D100" s="22" t="e">
        <f t="shared" si="53"/>
        <v>#DIV/0!</v>
      </c>
      <c r="E100" s="21">
        <v>63990</v>
      </c>
      <c r="F100" s="22">
        <f t="shared" si="54"/>
        <v>1.0064010820502336</v>
      </c>
      <c r="G100" s="75"/>
      <c r="H100" s="22"/>
      <c r="S100" s="59">
        <v>7</v>
      </c>
      <c r="T100" s="21">
        <v>440700</v>
      </c>
      <c r="U100" s="21">
        <v>340100</v>
      </c>
      <c r="V100" s="22">
        <f t="shared" si="56"/>
        <v>0.7717267982754709</v>
      </c>
      <c r="W100" s="55">
        <v>409300</v>
      </c>
      <c r="X100" s="56">
        <f t="shared" si="57"/>
        <v>1.203469567774184</v>
      </c>
      <c r="Y100" s="83">
        <v>396600</v>
      </c>
      <c r="Z100" s="56">
        <f t="shared" si="58"/>
        <v>0.9689714146103103</v>
      </c>
    </row>
    <row r="101" spans="1:26" ht="15.75">
      <c r="A101" s="3">
        <v>8</v>
      </c>
      <c r="B101" s="18"/>
      <c r="C101" s="18">
        <v>63368</v>
      </c>
      <c r="D101" s="19" t="e">
        <f t="shared" si="53"/>
        <v>#DIV/0!</v>
      </c>
      <c r="E101" s="18">
        <v>64321</v>
      </c>
      <c r="F101" s="19">
        <f t="shared" si="54"/>
        <v>1.0150391364726676</v>
      </c>
      <c r="G101" s="73"/>
      <c r="H101" s="19"/>
      <c r="S101" s="3">
        <v>8</v>
      </c>
      <c r="T101" s="18">
        <v>522600</v>
      </c>
      <c r="U101" s="18">
        <v>496800</v>
      </c>
      <c r="V101" s="19">
        <f t="shared" si="56"/>
        <v>0.9506314580941446</v>
      </c>
      <c r="W101" s="5">
        <v>501300</v>
      </c>
      <c r="X101" s="6">
        <f t="shared" si="57"/>
        <v>1.0090579710144927</v>
      </c>
      <c r="Y101" s="81">
        <v>505800</v>
      </c>
      <c r="Z101" s="6">
        <f t="shared" si="58"/>
        <v>1.0089766606822261</v>
      </c>
    </row>
    <row r="102" spans="1:26" ht="15.75">
      <c r="A102" s="3">
        <v>9</v>
      </c>
      <c r="B102" s="18"/>
      <c r="C102" s="18">
        <v>81929</v>
      </c>
      <c r="D102" s="19" t="e">
        <f t="shared" si="53"/>
        <v>#DIV/0!</v>
      </c>
      <c r="E102" s="18">
        <v>40780</v>
      </c>
      <c r="F102" s="19">
        <f t="shared" si="54"/>
        <v>0.49774805014097573</v>
      </c>
      <c r="G102" s="73"/>
      <c r="H102" s="19"/>
      <c r="S102" s="3">
        <v>9</v>
      </c>
      <c r="T102" s="18">
        <v>373500</v>
      </c>
      <c r="U102" s="18">
        <v>392900</v>
      </c>
      <c r="V102" s="19">
        <f t="shared" si="56"/>
        <v>1.0519410977242303</v>
      </c>
      <c r="W102" s="5">
        <v>398700</v>
      </c>
      <c r="X102" s="6">
        <f t="shared" si="57"/>
        <v>1.0147620259608043</v>
      </c>
      <c r="Y102" s="81"/>
      <c r="Z102" s="6"/>
    </row>
    <row r="103" spans="1:26" ht="15.75">
      <c r="A103" s="3">
        <v>10</v>
      </c>
      <c r="B103" s="18"/>
      <c r="C103" s="18">
        <v>59145</v>
      </c>
      <c r="D103" s="19" t="e">
        <f t="shared" si="53"/>
        <v>#DIV/0!</v>
      </c>
      <c r="E103" s="18">
        <v>25663</v>
      </c>
      <c r="F103" s="19">
        <f t="shared" si="54"/>
        <v>0.43389973793220055</v>
      </c>
      <c r="G103" s="73"/>
      <c r="H103" s="19"/>
      <c r="S103" s="3">
        <v>10</v>
      </c>
      <c r="T103" s="18">
        <v>373500</v>
      </c>
      <c r="U103" s="18">
        <v>376300</v>
      </c>
      <c r="V103" s="19">
        <f t="shared" si="56"/>
        <v>1.0074966532797858</v>
      </c>
      <c r="W103" s="5">
        <v>303400</v>
      </c>
      <c r="X103" s="6">
        <f t="shared" si="57"/>
        <v>0.8062715918150412</v>
      </c>
      <c r="Y103" s="81"/>
      <c r="Z103" s="6"/>
    </row>
    <row r="104" spans="1:26" ht="15.75">
      <c r="A104" s="3">
        <v>11</v>
      </c>
      <c r="B104" s="18"/>
      <c r="C104" s="18">
        <v>23434</v>
      </c>
      <c r="D104" s="12" t="e">
        <f t="shared" si="53"/>
        <v>#DIV/0!</v>
      </c>
      <c r="E104" s="18">
        <v>12090</v>
      </c>
      <c r="F104" s="19">
        <f t="shared" si="54"/>
        <v>0.515917043611846</v>
      </c>
      <c r="G104" s="73"/>
      <c r="H104" s="19"/>
      <c r="S104" s="3">
        <v>11</v>
      </c>
      <c r="T104" s="18">
        <v>371900</v>
      </c>
      <c r="U104" s="18">
        <v>374900</v>
      </c>
      <c r="V104" s="19">
        <f t="shared" si="56"/>
        <v>1.0080666845926325</v>
      </c>
      <c r="W104" s="5">
        <v>283400</v>
      </c>
      <c r="X104" s="6">
        <f t="shared" si="57"/>
        <v>0.755934915977594</v>
      </c>
      <c r="Y104" s="81"/>
      <c r="Z104" s="6"/>
    </row>
    <row r="105" spans="1:26" ht="16.5" thickBot="1">
      <c r="A105" s="31">
        <v>12</v>
      </c>
      <c r="B105" s="32"/>
      <c r="C105" s="32">
        <v>23986</v>
      </c>
      <c r="D105" s="37" t="e">
        <f t="shared" si="53"/>
        <v>#DIV/0!</v>
      </c>
      <c r="E105" s="32">
        <v>19396</v>
      </c>
      <c r="F105" s="33">
        <f t="shared" si="54"/>
        <v>0.8086383723838906</v>
      </c>
      <c r="G105" s="76"/>
      <c r="H105" s="63"/>
      <c r="S105" s="31">
        <v>12</v>
      </c>
      <c r="T105" s="32">
        <v>341800</v>
      </c>
      <c r="U105" s="32">
        <v>355700</v>
      </c>
      <c r="V105" s="33">
        <f t="shared" si="56"/>
        <v>1.0406670567583383</v>
      </c>
      <c r="W105" s="53">
        <v>310700</v>
      </c>
      <c r="X105" s="54">
        <f t="shared" si="57"/>
        <v>0.8734888951363509</v>
      </c>
      <c r="Y105" s="84"/>
      <c r="Z105" s="65"/>
    </row>
    <row r="106" spans="1:26" ht="16.5" thickBot="1">
      <c r="A106" s="43" t="s">
        <v>62</v>
      </c>
      <c r="B106" s="41"/>
      <c r="C106" s="41">
        <f>SUM(C94:C99)</f>
        <v>192399</v>
      </c>
      <c r="D106" s="42" t="e">
        <f t="shared" si="53"/>
        <v>#DIV/0!</v>
      </c>
      <c r="E106" s="41">
        <f>SUM(E94:E99)</f>
        <v>192091</v>
      </c>
      <c r="F106" s="42">
        <f>SUM(E106/C106)</f>
        <v>0.9983991600787946</v>
      </c>
      <c r="G106" s="80">
        <f>SUM(G94:G99)</f>
        <v>160546</v>
      </c>
      <c r="H106" s="24">
        <f>G106/E106</f>
        <v>0.8357809579834558</v>
      </c>
      <c r="S106" s="38" t="s">
        <v>74</v>
      </c>
      <c r="T106" s="41">
        <f>SUM(T94:T99)</f>
        <v>2134700</v>
      </c>
      <c r="U106" s="41">
        <f>SUM(U94:U99)</f>
        <v>2184500</v>
      </c>
      <c r="V106" s="42">
        <f t="shared" si="56"/>
        <v>1.023328804984307</v>
      </c>
      <c r="W106" s="41">
        <f>SUM(W94:W101)</f>
        <v>3137200</v>
      </c>
      <c r="X106" s="57">
        <f>SUM(W106/U106)</f>
        <v>1.4361181048294804</v>
      </c>
      <c r="Y106" s="77">
        <f>SUM(Y94:Y101)</f>
        <v>3184200</v>
      </c>
      <c r="Z106" s="52">
        <f>Y106/W106</f>
        <v>1.0149815121764632</v>
      </c>
    </row>
    <row r="107" spans="1:26" ht="15.75">
      <c r="A107" s="20" t="s">
        <v>22</v>
      </c>
      <c r="B107" s="21"/>
      <c r="C107" s="21">
        <f>SUM(C94:C105)</f>
        <v>507844</v>
      </c>
      <c r="D107" s="22" t="e">
        <f t="shared" si="53"/>
        <v>#DIV/0!</v>
      </c>
      <c r="E107" s="21">
        <f>SUM(E94:E105)</f>
        <v>418331</v>
      </c>
      <c r="F107" s="22">
        <f>SUM(E107/C107)</f>
        <v>0.8237391797481116</v>
      </c>
      <c r="G107" s="75"/>
      <c r="H107" s="22"/>
      <c r="S107" s="59" t="s">
        <v>41</v>
      </c>
      <c r="T107" s="21">
        <f>SUM(T94:T105)</f>
        <v>4558700</v>
      </c>
      <c r="U107" s="21">
        <f>SUM(U94:U105)</f>
        <v>4521200</v>
      </c>
      <c r="V107" s="22">
        <f t="shared" si="56"/>
        <v>0.9917739706495273</v>
      </c>
      <c r="W107" s="55">
        <f>SUM(W94:W105)</f>
        <v>4433400</v>
      </c>
      <c r="X107" s="56">
        <f>SUM(W107/U107)</f>
        <v>0.9805803768910909</v>
      </c>
      <c r="Y107" s="83"/>
      <c r="Z107" s="56"/>
    </row>
    <row r="108" spans="1:26" ht="15.75">
      <c r="A108" s="126" t="s">
        <v>56</v>
      </c>
      <c r="B108" s="126"/>
      <c r="C108" s="126"/>
      <c r="D108" s="126"/>
      <c r="E108" s="126"/>
      <c r="F108" s="126"/>
      <c r="G108" s="127"/>
      <c r="H108" s="126"/>
      <c r="S108" s="126" t="s">
        <v>57</v>
      </c>
      <c r="T108" s="126"/>
      <c r="U108" s="126"/>
      <c r="V108" s="126"/>
      <c r="W108" s="126"/>
      <c r="X108" s="126"/>
      <c r="Y108" s="126"/>
      <c r="Z108" s="126"/>
    </row>
  </sheetData>
  <sheetProtection sheet="1" objects="1" scenarios="1"/>
  <mergeCells count="2">
    <mergeCell ref="AB2:AI2"/>
    <mergeCell ref="J74:Q74"/>
  </mergeCells>
  <printOptions/>
  <pageMargins left="0.75" right="0.75" top="1" bottom="1" header="0.512" footer="0.512"/>
  <pageSetup orientation="landscape" paperSize="9" scale="1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shukkokusha</dc:title>
  <dc:subject/>
  <dc:creator>恒成</dc:creator>
  <cp:keywords/>
  <dc:description/>
  <cp:lastModifiedBy>ISHIHARA</cp:lastModifiedBy>
  <cp:lastPrinted>2002-08-21T07:39:59Z</cp:lastPrinted>
  <dcterms:created xsi:type="dcterms:W3CDTF">2002-09-26T12:49:28Z</dcterms:created>
  <cp:category/>
  <cp:version/>
  <cp:contentType/>
  <cp:contentStatus/>
</cp:coreProperties>
</file>