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'５０社'!$A$3:$N$57</definedName>
  </definedNames>
  <calcPr fullCalcOnLoad="1"/>
</workbook>
</file>

<file path=xl/sharedStrings.xml><?xml version="1.0" encoding="utf-8"?>
<sst xmlns="http://schemas.openxmlformats.org/spreadsheetml/2006/main" count="65" uniqueCount="62">
  <si>
    <t>南海国際旅行</t>
  </si>
  <si>
    <t>九州旅客鉄道</t>
  </si>
  <si>
    <t>北海道旅客鉄道</t>
  </si>
  <si>
    <t>郵船トラベル</t>
  </si>
  <si>
    <t>オーエムシーカード</t>
  </si>
  <si>
    <t>阪神電気鉄道</t>
  </si>
  <si>
    <t>小田急トラベル</t>
  </si>
  <si>
    <t>トラベルプラザインターナショナル</t>
  </si>
  <si>
    <t>内外航空サービス</t>
  </si>
  <si>
    <t>ニュー・オリエント・エキスプレス</t>
  </si>
  <si>
    <t>東日観光</t>
  </si>
  <si>
    <t>沖縄ツーリスト</t>
  </si>
  <si>
    <t>西日本旅客鉄道</t>
  </si>
  <si>
    <t>ジャルトラベル北海道</t>
  </si>
  <si>
    <t>芙蓉航空サービス</t>
  </si>
  <si>
    <t>京成トラベルサービス</t>
  </si>
  <si>
    <t>新日本トラベル</t>
  </si>
  <si>
    <t>トラベル日本</t>
  </si>
  <si>
    <t>日立トラベルビューロー</t>
  </si>
  <si>
    <t>三交旅行</t>
  </si>
  <si>
    <t>エイチ・アイ・エス</t>
  </si>
  <si>
    <t>ＡＮＡセールス＆ツアーズ</t>
  </si>
  <si>
    <t>ジェイティービーワールド</t>
  </si>
  <si>
    <t>ツーリストサービス</t>
  </si>
  <si>
    <t>アールアンドシーツアーズ</t>
  </si>
  <si>
    <t>ジェイティービービジネストラベルソリューションズ</t>
  </si>
  <si>
    <t>小　　　計</t>
  </si>
  <si>
    <t>合　　　計</t>
  </si>
  <si>
    <t>会　　社　　名</t>
  </si>
  <si>
    <t>海　外　旅　行</t>
  </si>
  <si>
    <t>外 国 人 旅 行</t>
  </si>
  <si>
    <t>国　内　旅　行</t>
  </si>
  <si>
    <t>合　　　計</t>
  </si>
  <si>
    <t>小　　　計</t>
  </si>
  <si>
    <t>2004年2月の主要旅行業者旅行取扱状況速報</t>
  </si>
  <si>
    <t>（単位：千円）</t>
  </si>
  <si>
    <t>前年比</t>
  </si>
  <si>
    <t>※（株）ジャルトラベルについて、前年同月額は旧ジャパンツアーシステムの本社・東北支社のみの数値であり、統合他社の数値は含まない。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</si>
  <si>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</si>
  <si>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</si>
  <si>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</si>
  <si>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</si>
  <si>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</si>
  <si>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東急観光</t>
  </si>
  <si>
    <t>日本通運</t>
  </si>
  <si>
    <t>ジャルパック</t>
  </si>
  <si>
    <t>名鉄観光サービス</t>
  </si>
  <si>
    <t>農協観光</t>
  </si>
  <si>
    <t>読売旅行</t>
  </si>
  <si>
    <t>ジャルトラベル</t>
  </si>
  <si>
    <t>ジェイアール東海ツアーズ</t>
  </si>
  <si>
    <t>パシフィックツアーシステムズ</t>
  </si>
  <si>
    <t>ジェイティービーワールド西日本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</si>
  <si>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</si>
  <si>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</si>
  <si>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</si>
  <si>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</si>
  <si>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</si>
  <si>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</si>
  <si>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京阪交通社</t>
  </si>
  <si>
    <t>京王観光</t>
  </si>
  <si>
    <t>エムオーツーリスト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</si>
</sst>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sz val="10"/>
      <name val="平成角ゴシック"/>
      <family val="0"/>
    </font>
    <font>
      <sz val="11"/>
      <name val="平成角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0" fillId="0" borderId="6" xfId="0" applyFont="1" applyBorder="1" applyAlignment="1">
      <alignment vertical="center"/>
    </xf>
    <xf numFmtId="55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8" xfId="0" applyFont="1" applyBorder="1" applyAlignment="1">
      <alignment shrinkToFit="1"/>
    </xf>
    <xf numFmtId="38" fontId="10" fillId="0" borderId="3" xfId="17" applyFont="1" applyBorder="1" applyAlignment="1">
      <alignment/>
    </xf>
    <xf numFmtId="0" fontId="10" fillId="0" borderId="0" xfId="0" applyFont="1" applyAlignment="1">
      <alignment/>
    </xf>
    <xf numFmtId="38" fontId="10" fillId="0" borderId="2" xfId="17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38" fontId="10" fillId="0" borderId="8" xfId="17" applyFont="1" applyBorder="1" applyAlignment="1">
      <alignment/>
    </xf>
    <xf numFmtId="38" fontId="10" fillId="0" borderId="9" xfId="17" applyFont="1" applyBorder="1" applyAlignment="1">
      <alignment/>
    </xf>
    <xf numFmtId="0" fontId="10" fillId="0" borderId="8" xfId="0" applyFont="1" applyBorder="1" applyAlignment="1">
      <alignment/>
    </xf>
    <xf numFmtId="38" fontId="8" fillId="0" borderId="8" xfId="17" applyFont="1" applyBorder="1" applyAlignment="1" applyProtection="1">
      <alignment/>
      <protection locked="0"/>
    </xf>
    <xf numFmtId="177" fontId="8" fillId="0" borderId="3" xfId="0" applyNumberFormat="1" applyFont="1" applyBorder="1" applyAlignment="1">
      <alignment/>
    </xf>
    <xf numFmtId="38" fontId="8" fillId="0" borderId="3" xfId="17" applyFont="1" applyBorder="1" applyAlignment="1">
      <alignment/>
    </xf>
    <xf numFmtId="177" fontId="8" fillId="0" borderId="1" xfId="0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38" fontId="8" fillId="0" borderId="2" xfId="17" applyFont="1" applyBorder="1" applyAlignment="1">
      <alignment/>
    </xf>
    <xf numFmtId="177" fontId="8" fillId="0" borderId="8" xfId="0" applyNumberFormat="1" applyFont="1" applyBorder="1" applyAlignment="1">
      <alignment/>
    </xf>
    <xf numFmtId="182" fontId="8" fillId="0" borderId="8" xfId="17" applyNumberFormat="1" applyFont="1" applyBorder="1" applyAlignment="1" applyProtection="1">
      <alignment/>
      <protection locked="0"/>
    </xf>
    <xf numFmtId="182" fontId="8" fillId="0" borderId="2" xfId="17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38" fontId="8" fillId="0" borderId="2" xfId="17" applyFont="1" applyBorder="1" applyAlignment="1" applyProtection="1">
      <alignment/>
      <protection locked="0"/>
    </xf>
    <xf numFmtId="38" fontId="8" fillId="0" borderId="6" xfId="17" applyFont="1" applyBorder="1" applyAlignment="1" applyProtection="1">
      <alignment/>
      <protection locked="0"/>
    </xf>
    <xf numFmtId="177" fontId="8" fillId="0" borderId="9" xfId="0" applyNumberFormat="1" applyFont="1" applyBorder="1" applyAlignment="1">
      <alignment/>
    </xf>
    <xf numFmtId="38" fontId="8" fillId="0" borderId="9" xfId="17" applyFont="1" applyBorder="1" applyAlignment="1">
      <alignment/>
    </xf>
    <xf numFmtId="177" fontId="8" fillId="0" borderId="6" xfId="0" applyNumberFormat="1" applyFont="1" applyBorder="1" applyAlignment="1">
      <alignment/>
    </xf>
    <xf numFmtId="38" fontId="8" fillId="0" borderId="1" xfId="17" applyFont="1" applyBorder="1" applyAlignment="1" applyProtection="1">
      <alignment/>
      <protection locked="0"/>
    </xf>
    <xf numFmtId="38" fontId="8" fillId="0" borderId="1" xfId="17" applyFont="1" applyBorder="1" applyAlignment="1">
      <alignment/>
    </xf>
    <xf numFmtId="38" fontId="8" fillId="0" borderId="8" xfId="17" applyFont="1" applyBorder="1" applyAlignment="1">
      <alignment/>
    </xf>
    <xf numFmtId="0" fontId="10" fillId="0" borderId="7" xfId="0" applyFont="1" applyBorder="1" applyAlignment="1">
      <alignment/>
    </xf>
    <xf numFmtId="38" fontId="8" fillId="0" borderId="7" xfId="17" applyFont="1" applyBorder="1" applyAlignment="1">
      <alignment/>
    </xf>
    <xf numFmtId="177" fontId="8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workbookViewId="0" topLeftCell="A1">
      <selection activeCell="E8" sqref="E8"/>
    </sheetView>
  </sheetViews>
  <sheetFormatPr defaultColWidth="11.00390625" defaultRowHeight="13.5"/>
  <cols>
    <col min="1" max="1" width="32.125" style="19" customWidth="1"/>
    <col min="2" max="2" width="0.2421875" style="19" hidden="1" customWidth="1"/>
    <col min="3" max="4" width="12.25390625" style="19" customWidth="1"/>
    <col min="5" max="5" width="7.00390625" style="19" customWidth="1"/>
    <col min="6" max="7" width="11.25390625" style="19" customWidth="1"/>
    <col min="8" max="8" width="7.00390625" style="19" customWidth="1"/>
    <col min="9" max="10" width="12.25390625" style="19" customWidth="1"/>
    <col min="11" max="11" width="7.00390625" style="19" customWidth="1"/>
    <col min="12" max="13" width="12.25390625" style="19" customWidth="1"/>
    <col min="14" max="14" width="7.00390625" style="19" customWidth="1"/>
    <col min="15" max="16384" width="8.75390625" style="19" customWidth="1"/>
  </cols>
  <sheetData>
    <row r="1" spans="1:14" s="4" customFormat="1" ht="18.7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35</v>
      </c>
    </row>
    <row r="2" spans="1:14" s="4" customFormat="1" ht="16.5" customHeight="1">
      <c r="A2" s="5" t="s">
        <v>28</v>
      </c>
      <c r="B2" s="6"/>
      <c r="C2" s="7" t="s">
        <v>29</v>
      </c>
      <c r="D2" s="8"/>
      <c r="E2" s="8"/>
      <c r="F2" s="7" t="s">
        <v>30</v>
      </c>
      <c r="G2" s="8"/>
      <c r="H2" s="8"/>
      <c r="I2" s="7" t="s">
        <v>31</v>
      </c>
      <c r="J2" s="7"/>
      <c r="K2" s="8"/>
      <c r="L2" s="7" t="s">
        <v>32</v>
      </c>
      <c r="M2" s="8"/>
      <c r="N2" s="9"/>
    </row>
    <row r="3" spans="1:14" s="4" customFormat="1" ht="16.5" customHeight="1">
      <c r="A3" s="10"/>
      <c r="B3" s="6"/>
      <c r="C3" s="11">
        <v>38018</v>
      </c>
      <c r="D3" s="11">
        <v>37653</v>
      </c>
      <c r="E3" s="12" t="s">
        <v>36</v>
      </c>
      <c r="F3" s="11">
        <v>38018</v>
      </c>
      <c r="G3" s="11">
        <v>37653</v>
      </c>
      <c r="H3" s="12" t="s">
        <v>36</v>
      </c>
      <c r="I3" s="11">
        <v>38018</v>
      </c>
      <c r="J3" s="11">
        <v>37653</v>
      </c>
      <c r="K3" s="12" t="s">
        <v>36</v>
      </c>
      <c r="L3" s="11">
        <v>38018</v>
      </c>
      <c r="M3" s="11">
        <v>37653</v>
      </c>
      <c r="N3" s="12" t="s">
        <v>36</v>
      </c>
    </row>
    <row r="4" spans="1:14" ht="16.5" customHeight="1">
      <c r="A4" s="13" t="s">
        <v>38</v>
      </c>
      <c r="B4" s="18">
        <v>1</v>
      </c>
      <c r="C4" s="26">
        <v>28008738</v>
      </c>
      <c r="D4" s="26">
        <v>26592602</v>
      </c>
      <c r="E4" s="27">
        <f aca="true" t="shared" si="0" ref="E4:E17">IF(OR(C4=0,D4=0),"　　－　　",ROUND(C4/D4*100,1))</f>
        <v>105.3</v>
      </c>
      <c r="F4" s="26">
        <v>634833</v>
      </c>
      <c r="G4" s="26">
        <v>580817</v>
      </c>
      <c r="H4" s="27">
        <f aca="true" t="shared" si="1" ref="H4:H17">IF(OR(F4=0,G4=0),"　　－　　",ROUND(F4/G4*100,1))</f>
        <v>109.3</v>
      </c>
      <c r="I4" s="26">
        <v>60922604</v>
      </c>
      <c r="J4" s="26">
        <v>58432928</v>
      </c>
      <c r="K4" s="27">
        <f aca="true" t="shared" si="2" ref="K4:K17">IF(OR(I4=0,J4=0),"　　－　　",ROUND(I4/J4*100,1))</f>
        <v>104.3</v>
      </c>
      <c r="L4" s="28">
        <f aca="true" t="shared" si="3" ref="L4:M17">+C4+F4+I4</f>
        <v>89566175</v>
      </c>
      <c r="M4" s="28">
        <f t="shared" si="3"/>
        <v>85606347</v>
      </c>
      <c r="N4" s="29">
        <f aca="true" t="shared" si="4" ref="N4:N17">IF(OR(L4=0,M4=0),"　　－　　",ROUND(L4/M4*100,1))</f>
        <v>104.6</v>
      </c>
    </row>
    <row r="5" spans="1:14" ht="16.5" customHeight="1">
      <c r="A5" s="14" t="s">
        <v>39</v>
      </c>
      <c r="B5" s="20">
        <v>2</v>
      </c>
      <c r="C5" s="26">
        <v>12376101</v>
      </c>
      <c r="D5" s="26">
        <v>13122109</v>
      </c>
      <c r="E5" s="30">
        <f t="shared" si="0"/>
        <v>94.3</v>
      </c>
      <c r="F5" s="26">
        <v>265330</v>
      </c>
      <c r="G5" s="26">
        <v>146818</v>
      </c>
      <c r="H5" s="30">
        <f t="shared" si="1"/>
        <v>180.7</v>
      </c>
      <c r="I5" s="26">
        <v>25827776</v>
      </c>
      <c r="J5" s="26">
        <v>27774397</v>
      </c>
      <c r="K5" s="30">
        <f t="shared" si="2"/>
        <v>93</v>
      </c>
      <c r="L5" s="31">
        <f t="shared" si="3"/>
        <v>38469207</v>
      </c>
      <c r="M5" s="31">
        <f t="shared" si="3"/>
        <v>41043324</v>
      </c>
      <c r="N5" s="32">
        <f t="shared" si="4"/>
        <v>93.7</v>
      </c>
    </row>
    <row r="6" spans="1:14" ht="16.5" customHeight="1">
      <c r="A6" s="14" t="s">
        <v>40</v>
      </c>
      <c r="B6" s="20">
        <v>3</v>
      </c>
      <c r="C6" s="26">
        <v>10207243</v>
      </c>
      <c r="D6" s="26">
        <v>10119102</v>
      </c>
      <c r="E6" s="30">
        <f t="shared" si="0"/>
        <v>100.9</v>
      </c>
      <c r="F6" s="26">
        <v>200694</v>
      </c>
      <c r="G6" s="26">
        <v>164111</v>
      </c>
      <c r="H6" s="30">
        <f t="shared" si="1"/>
        <v>122.3</v>
      </c>
      <c r="I6" s="26">
        <v>21072227</v>
      </c>
      <c r="J6" s="26">
        <v>21074697</v>
      </c>
      <c r="K6" s="30">
        <f t="shared" si="2"/>
        <v>100</v>
      </c>
      <c r="L6" s="31">
        <f t="shared" si="3"/>
        <v>31480164</v>
      </c>
      <c r="M6" s="31">
        <f t="shared" si="3"/>
        <v>31357910</v>
      </c>
      <c r="N6" s="32">
        <f t="shared" si="4"/>
        <v>100.4</v>
      </c>
    </row>
    <row r="7" spans="1:14" ht="16.5" customHeight="1">
      <c r="A7" s="14" t="s">
        <v>41</v>
      </c>
      <c r="B7" s="20">
        <v>4</v>
      </c>
      <c r="C7" s="26">
        <v>13264615</v>
      </c>
      <c r="D7" s="26">
        <v>15254274</v>
      </c>
      <c r="E7" s="30">
        <f t="shared" si="0"/>
        <v>87</v>
      </c>
      <c r="F7" s="26">
        <v>26592</v>
      </c>
      <c r="G7" s="26">
        <v>21749</v>
      </c>
      <c r="H7" s="30">
        <f t="shared" si="1"/>
        <v>122.3</v>
      </c>
      <c r="I7" s="26">
        <v>9732547</v>
      </c>
      <c r="J7" s="26">
        <v>8320714</v>
      </c>
      <c r="K7" s="30">
        <f t="shared" si="2"/>
        <v>117</v>
      </c>
      <c r="L7" s="31">
        <f t="shared" si="3"/>
        <v>23023754</v>
      </c>
      <c r="M7" s="31">
        <f t="shared" si="3"/>
        <v>23596737</v>
      </c>
      <c r="N7" s="32">
        <f t="shared" si="4"/>
        <v>97.6</v>
      </c>
    </row>
    <row r="8" spans="1:14" ht="16.5" customHeight="1">
      <c r="A8" s="14" t="s">
        <v>42</v>
      </c>
      <c r="B8" s="20">
        <v>5</v>
      </c>
      <c r="C8" s="26">
        <v>2961651</v>
      </c>
      <c r="D8" s="26">
        <v>3088839</v>
      </c>
      <c r="E8" s="30">
        <f t="shared" si="0"/>
        <v>95.9</v>
      </c>
      <c r="F8" s="26">
        <v>791</v>
      </c>
      <c r="G8" s="26">
        <v>923</v>
      </c>
      <c r="H8" s="30">
        <f t="shared" si="1"/>
        <v>85.7</v>
      </c>
      <c r="I8" s="26">
        <v>11561618</v>
      </c>
      <c r="J8" s="26">
        <v>10814861</v>
      </c>
      <c r="K8" s="30">
        <f t="shared" si="2"/>
        <v>106.9</v>
      </c>
      <c r="L8" s="31">
        <f t="shared" si="3"/>
        <v>14524060</v>
      </c>
      <c r="M8" s="31">
        <f t="shared" si="3"/>
        <v>13904623</v>
      </c>
      <c r="N8" s="32">
        <f t="shared" si="4"/>
        <v>104.5</v>
      </c>
    </row>
    <row r="9" spans="1:14" ht="16.5" customHeight="1">
      <c r="A9" s="14" t="s">
        <v>20</v>
      </c>
      <c r="B9" s="20">
        <v>6</v>
      </c>
      <c r="C9" s="26">
        <v>16109062</v>
      </c>
      <c r="D9" s="26">
        <v>15127470</v>
      </c>
      <c r="E9" s="30">
        <f>IF(OR(C9=0,D9=0),"　　－　　",ROUND(C9/D9*100,1))</f>
        <v>106.5</v>
      </c>
      <c r="F9" s="26">
        <v>0</v>
      </c>
      <c r="G9" s="26">
        <v>0</v>
      </c>
      <c r="H9" s="30" t="str">
        <f>IF(OR(F9=0,G9=0),"　　－　　",ROUND(F9/G9*100,1))</f>
        <v>　　－　　</v>
      </c>
      <c r="I9" s="26">
        <v>844692</v>
      </c>
      <c r="J9" s="26">
        <v>666989</v>
      </c>
      <c r="K9" s="30">
        <f>IF(OR(I9=0,J9=0),"　　－　　",ROUND(I9/J9*100,1))</f>
        <v>126.6</v>
      </c>
      <c r="L9" s="31">
        <f t="shared" si="3"/>
        <v>16953754</v>
      </c>
      <c r="M9" s="31">
        <f aca="true" t="shared" si="5" ref="L9:M12">+D9+G9+J9</f>
        <v>15794459</v>
      </c>
      <c r="N9" s="32">
        <f>IF(OR(L9=0,M9=0),"　　－　　",ROUND(L9/M9*100,1))</f>
        <v>107.3</v>
      </c>
    </row>
    <row r="10" spans="1:14" ht="16.5" customHeight="1">
      <c r="A10" s="14" t="s">
        <v>21</v>
      </c>
      <c r="B10" s="20">
        <v>7</v>
      </c>
      <c r="C10" s="26">
        <v>2565973</v>
      </c>
      <c r="D10" s="26">
        <v>2860488</v>
      </c>
      <c r="E10" s="30">
        <f>IF(OR(C10=0,D10=0),"　　－　　",ROUND(C10/D10*100,1))</f>
        <v>89.7</v>
      </c>
      <c r="F10" s="26">
        <v>60216</v>
      </c>
      <c r="G10" s="26">
        <v>46268</v>
      </c>
      <c r="H10" s="30">
        <f>IF(OR(F10=0,G10=0),"　　－　　",ROUND(F10/G10*100,1))</f>
        <v>130.1</v>
      </c>
      <c r="I10" s="26">
        <v>12041421</v>
      </c>
      <c r="J10" s="26">
        <v>11059788</v>
      </c>
      <c r="K10" s="30">
        <f>IF(OR(I10=0,J10=0),"　　－　　",ROUND(I10/J10*100,1))</f>
        <v>108.9</v>
      </c>
      <c r="L10" s="31">
        <f t="shared" si="5"/>
        <v>14667610</v>
      </c>
      <c r="M10" s="31">
        <f t="shared" si="5"/>
        <v>13966544</v>
      </c>
      <c r="N10" s="32">
        <f>IF(OR(L10=0,M10=0),"　　－　　",ROUND(L10/M10*100,1))</f>
        <v>105</v>
      </c>
    </row>
    <row r="11" spans="1:14" ht="16.5" customHeight="1">
      <c r="A11" s="14" t="s">
        <v>43</v>
      </c>
      <c r="B11" s="20">
        <v>8</v>
      </c>
      <c r="C11" s="26">
        <v>3615923</v>
      </c>
      <c r="D11" s="26">
        <v>4221551</v>
      </c>
      <c r="E11" s="30">
        <f aca="true" t="shared" si="6" ref="E11:E21">IF(OR(C11=0,D11=0),"　　－　　",ROUND(C11/D11*100,1))</f>
        <v>85.7</v>
      </c>
      <c r="F11" s="26">
        <v>34342</v>
      </c>
      <c r="G11" s="26">
        <v>37606</v>
      </c>
      <c r="H11" s="30">
        <f t="shared" si="1"/>
        <v>91.3</v>
      </c>
      <c r="I11" s="26">
        <v>8571599</v>
      </c>
      <c r="J11" s="26">
        <v>9174186</v>
      </c>
      <c r="K11" s="30">
        <f aca="true" t="shared" si="7" ref="K11:K21">IF(OR(I11=0,J11=0),"　　－　　",ROUND(I11/J11*100,1))</f>
        <v>93.4</v>
      </c>
      <c r="L11" s="31">
        <f t="shared" si="5"/>
        <v>12221864</v>
      </c>
      <c r="M11" s="31">
        <f t="shared" si="5"/>
        <v>13433343</v>
      </c>
      <c r="N11" s="32">
        <f aca="true" t="shared" si="8" ref="N11:N21">IF(OR(L11=0,M11=0),"　　－　　",ROUND(L11/M11*100,1))</f>
        <v>91</v>
      </c>
    </row>
    <row r="12" spans="1:14" ht="16.5" customHeight="1">
      <c r="A12" s="14" t="s">
        <v>44</v>
      </c>
      <c r="B12" s="20">
        <v>9</v>
      </c>
      <c r="C12" s="26">
        <v>7635720</v>
      </c>
      <c r="D12" s="26">
        <v>6930422</v>
      </c>
      <c r="E12" s="30">
        <f t="shared" si="6"/>
        <v>110.2</v>
      </c>
      <c r="F12" s="26">
        <v>60643</v>
      </c>
      <c r="G12" s="26">
        <v>33597</v>
      </c>
      <c r="H12" s="30">
        <f>IF(OR(F12=0,G12=0),"　  －  　",ROUND(F12/G12*100,1))</f>
        <v>180.5</v>
      </c>
      <c r="I12" s="26">
        <v>2904250</v>
      </c>
      <c r="J12" s="26">
        <v>3786841</v>
      </c>
      <c r="K12" s="30">
        <f t="shared" si="7"/>
        <v>76.7</v>
      </c>
      <c r="L12" s="31">
        <f t="shared" si="5"/>
        <v>10600613</v>
      </c>
      <c r="M12" s="31">
        <f t="shared" si="5"/>
        <v>10750860</v>
      </c>
      <c r="N12" s="32">
        <f t="shared" si="8"/>
        <v>98.6</v>
      </c>
    </row>
    <row r="13" spans="1:14" ht="16.5" customHeight="1">
      <c r="A13" s="14" t="s">
        <v>45</v>
      </c>
      <c r="B13" s="20">
        <v>10</v>
      </c>
      <c r="C13" s="26">
        <v>7966259</v>
      </c>
      <c r="D13" s="26">
        <v>9117598</v>
      </c>
      <c r="E13" s="30">
        <f t="shared" si="0"/>
        <v>87.4</v>
      </c>
      <c r="F13" s="26">
        <v>0</v>
      </c>
      <c r="G13" s="26">
        <v>0</v>
      </c>
      <c r="H13" s="30" t="str">
        <f t="shared" si="1"/>
        <v>　　－　　</v>
      </c>
      <c r="I13" s="26">
        <v>0</v>
      </c>
      <c r="J13" s="26">
        <v>0</v>
      </c>
      <c r="K13" s="30" t="str">
        <f t="shared" si="2"/>
        <v>　　－　　</v>
      </c>
      <c r="L13" s="31">
        <f t="shared" si="3"/>
        <v>7966259</v>
      </c>
      <c r="M13" s="31">
        <f t="shared" si="3"/>
        <v>9117598</v>
      </c>
      <c r="N13" s="32">
        <f t="shared" si="4"/>
        <v>87.4</v>
      </c>
    </row>
    <row r="14" spans="1:14" ht="16.5" customHeight="1">
      <c r="A14" s="14" t="s">
        <v>46</v>
      </c>
      <c r="B14" s="20">
        <v>11</v>
      </c>
      <c r="C14" s="26">
        <v>1876962</v>
      </c>
      <c r="D14" s="26">
        <v>2138129</v>
      </c>
      <c r="E14" s="30">
        <f t="shared" si="6"/>
        <v>87.8</v>
      </c>
      <c r="F14" s="26">
        <v>17311</v>
      </c>
      <c r="G14" s="26">
        <v>8513</v>
      </c>
      <c r="H14" s="30">
        <f>IF(OR(F14=0,G14=0),"　　－　　",ROUND(F14/G14*100,1))</f>
        <v>203.3</v>
      </c>
      <c r="I14" s="26">
        <v>5832314</v>
      </c>
      <c r="J14" s="26">
        <v>6601736</v>
      </c>
      <c r="K14" s="30">
        <f t="shared" si="7"/>
        <v>88.3</v>
      </c>
      <c r="L14" s="31">
        <f>+C14+F14+I14</f>
        <v>7726587</v>
      </c>
      <c r="M14" s="31">
        <f>+D14+G14+J14</f>
        <v>8748378</v>
      </c>
      <c r="N14" s="32">
        <f t="shared" si="8"/>
        <v>88.3</v>
      </c>
    </row>
    <row r="15" spans="1:14" ht="16.5" customHeight="1">
      <c r="A15" s="14" t="s">
        <v>47</v>
      </c>
      <c r="B15" s="20">
        <v>12</v>
      </c>
      <c r="C15" s="26">
        <v>1811485</v>
      </c>
      <c r="D15" s="26">
        <v>2696701</v>
      </c>
      <c r="E15" s="30">
        <f>IF(OR(C15=0,D15=0),"　　－　　",ROUND(C15/D15*100,1))</f>
        <v>67.2</v>
      </c>
      <c r="F15" s="26">
        <v>10622</v>
      </c>
      <c r="G15" s="26">
        <v>18415</v>
      </c>
      <c r="H15" s="30">
        <f>IF(OR(F15=0,G15=0),"　　－　　",ROUND(F15/G15*100,1))</f>
        <v>57.7</v>
      </c>
      <c r="I15" s="26">
        <v>9221421</v>
      </c>
      <c r="J15" s="26">
        <v>8876644</v>
      </c>
      <c r="K15" s="30">
        <f>IF(OR(I15=0,J15=0),"　　－　　",ROUND(I15/J15*100,1))</f>
        <v>103.9</v>
      </c>
      <c r="L15" s="31">
        <f>+C15+F15+I15</f>
        <v>11043528</v>
      </c>
      <c r="M15" s="31">
        <f>+D15+G15+J15</f>
        <v>11591760</v>
      </c>
      <c r="N15" s="32">
        <f>IF(OR(L15=0,M15=0),"　　－　　",ROUND(L15/M15*100,1))</f>
        <v>95.3</v>
      </c>
    </row>
    <row r="16" spans="1:14" ht="16.5" customHeight="1">
      <c r="A16" s="14" t="s">
        <v>48</v>
      </c>
      <c r="B16" s="20">
        <v>13</v>
      </c>
      <c r="C16" s="26">
        <v>675271</v>
      </c>
      <c r="D16" s="26">
        <v>1005832</v>
      </c>
      <c r="E16" s="30">
        <f t="shared" si="0"/>
        <v>67.1</v>
      </c>
      <c r="F16" s="26">
        <v>2477</v>
      </c>
      <c r="G16" s="26">
        <v>18251</v>
      </c>
      <c r="H16" s="30">
        <f t="shared" si="1"/>
        <v>13.6</v>
      </c>
      <c r="I16" s="26">
        <v>5074226</v>
      </c>
      <c r="J16" s="26">
        <v>5094327</v>
      </c>
      <c r="K16" s="30">
        <f t="shared" si="2"/>
        <v>99.6</v>
      </c>
      <c r="L16" s="31">
        <f t="shared" si="3"/>
        <v>5751974</v>
      </c>
      <c r="M16" s="31">
        <f t="shared" si="3"/>
        <v>6118410</v>
      </c>
      <c r="N16" s="32">
        <f t="shared" si="4"/>
        <v>94</v>
      </c>
    </row>
    <row r="17" spans="1:14" ht="16.5" customHeight="1">
      <c r="A17" s="14" t="s">
        <v>49</v>
      </c>
      <c r="B17" s="20">
        <v>14</v>
      </c>
      <c r="C17" s="26">
        <v>1592661</v>
      </c>
      <c r="D17" s="33">
        <v>1562181</v>
      </c>
      <c r="E17" s="30">
        <f t="shared" si="0"/>
        <v>102</v>
      </c>
      <c r="F17" s="26">
        <v>39335</v>
      </c>
      <c r="G17" s="33">
        <v>69207</v>
      </c>
      <c r="H17" s="30">
        <f t="shared" si="1"/>
        <v>56.8</v>
      </c>
      <c r="I17" s="26">
        <v>2633216</v>
      </c>
      <c r="J17" s="33">
        <v>2550010</v>
      </c>
      <c r="K17" s="30">
        <f t="shared" si="2"/>
        <v>103.3</v>
      </c>
      <c r="L17" s="31">
        <f t="shared" si="3"/>
        <v>4265212</v>
      </c>
      <c r="M17" s="34">
        <f t="shared" si="3"/>
        <v>4181398</v>
      </c>
      <c r="N17" s="32">
        <f t="shared" si="4"/>
        <v>102</v>
      </c>
    </row>
    <row r="18" spans="1:14" ht="16.5" customHeight="1">
      <c r="A18" s="14" t="s">
        <v>50</v>
      </c>
      <c r="B18" s="20">
        <v>15</v>
      </c>
      <c r="C18" s="26">
        <v>208776</v>
      </c>
      <c r="D18" s="26">
        <v>273680</v>
      </c>
      <c r="E18" s="30">
        <f>IF(OR(C18=0,D18=0),"　　－　　",ROUND(C18/D18*100,1))</f>
        <v>76.3</v>
      </c>
      <c r="F18" s="26">
        <v>0</v>
      </c>
      <c r="G18" s="26">
        <v>0</v>
      </c>
      <c r="H18" s="30" t="str">
        <f aca="true" t="shared" si="9" ref="H18:H28">IF(OR(F18=0,G18=0),"　　－　　",ROUND(F18/G18*100,1))</f>
        <v>　　－　　</v>
      </c>
      <c r="I18" s="26">
        <v>6217270</v>
      </c>
      <c r="J18" s="26">
        <v>5776248</v>
      </c>
      <c r="K18" s="30">
        <f>IF(OR(I18=0,J18=0),"　　－　　",ROUND(I18/J18*100,1))</f>
        <v>107.6</v>
      </c>
      <c r="L18" s="31">
        <f aca="true" t="shared" si="10" ref="L18:L28">+C18+F18+I18</f>
        <v>6426046</v>
      </c>
      <c r="M18" s="31">
        <f aca="true" t="shared" si="11" ref="M18:M28">+D18+G18+J18</f>
        <v>6049928</v>
      </c>
      <c r="N18" s="32">
        <f>IF(OR(L18=0,M18=0),"　　－　　",ROUND(L18/M18*100,1))</f>
        <v>106.2</v>
      </c>
    </row>
    <row r="19" spans="1:14" ht="16.5" customHeight="1">
      <c r="A19" s="14" t="s">
        <v>51</v>
      </c>
      <c r="B19" s="20">
        <v>16</v>
      </c>
      <c r="C19" s="26">
        <v>1278908</v>
      </c>
      <c r="D19" s="26">
        <v>1277940</v>
      </c>
      <c r="E19" s="30">
        <f>IF(OR(C19=0,D19=0),"　　－　　",ROUND(C19/D19*100,1))</f>
        <v>100.1</v>
      </c>
      <c r="F19" s="26">
        <v>10016</v>
      </c>
      <c r="G19" s="26">
        <v>1935</v>
      </c>
      <c r="H19" s="30">
        <f t="shared" si="9"/>
        <v>517.6</v>
      </c>
      <c r="I19" s="26">
        <v>2729537</v>
      </c>
      <c r="J19" s="26">
        <v>2679477</v>
      </c>
      <c r="K19" s="35">
        <f>IF(OR(I19=0,J19=0),"　　－　　",ROUND(I19/J19*100,1))</f>
        <v>101.9</v>
      </c>
      <c r="L19" s="31">
        <f t="shared" si="10"/>
        <v>4018461</v>
      </c>
      <c r="M19" s="31">
        <f t="shared" si="11"/>
        <v>3959352</v>
      </c>
      <c r="N19" s="32">
        <f>IF(OR(L19=0,M19=0),"　　－　　",ROUND(L19/M19*100,1))</f>
        <v>101.5</v>
      </c>
    </row>
    <row r="20" spans="1:14" ht="16.5" customHeight="1">
      <c r="A20" s="15" t="s">
        <v>52</v>
      </c>
      <c r="B20" s="20">
        <v>17</v>
      </c>
      <c r="C20" s="26">
        <v>3895560</v>
      </c>
      <c r="D20" s="26">
        <v>3273760</v>
      </c>
      <c r="E20" s="30">
        <f t="shared" si="6"/>
        <v>119</v>
      </c>
      <c r="F20" s="26">
        <v>0</v>
      </c>
      <c r="G20" s="26">
        <v>0</v>
      </c>
      <c r="H20" s="30" t="str">
        <f t="shared" si="9"/>
        <v>　　－　　</v>
      </c>
      <c r="I20" s="26">
        <v>0</v>
      </c>
      <c r="J20" s="26">
        <v>0</v>
      </c>
      <c r="K20" s="30" t="str">
        <f t="shared" si="7"/>
        <v>　　－　　</v>
      </c>
      <c r="L20" s="31">
        <f t="shared" si="10"/>
        <v>3895560</v>
      </c>
      <c r="M20" s="31">
        <f t="shared" si="11"/>
        <v>3273760</v>
      </c>
      <c r="N20" s="32">
        <f t="shared" si="8"/>
        <v>119</v>
      </c>
    </row>
    <row r="21" spans="1:14" ht="16.5" customHeight="1">
      <c r="A21" s="14" t="s">
        <v>22</v>
      </c>
      <c r="B21" s="20">
        <v>18</v>
      </c>
      <c r="C21" s="26">
        <v>2721741</v>
      </c>
      <c r="D21" s="26">
        <v>2768717</v>
      </c>
      <c r="E21" s="30">
        <f t="shared" si="6"/>
        <v>98.3</v>
      </c>
      <c r="F21" s="26">
        <v>0</v>
      </c>
      <c r="G21" s="26">
        <v>0</v>
      </c>
      <c r="H21" s="30" t="str">
        <f t="shared" si="9"/>
        <v>　　－　　</v>
      </c>
      <c r="I21" s="26">
        <v>0</v>
      </c>
      <c r="J21" s="26">
        <v>0</v>
      </c>
      <c r="K21" s="30" t="str">
        <f t="shared" si="7"/>
        <v>　　－　　</v>
      </c>
      <c r="L21" s="31">
        <f t="shared" si="10"/>
        <v>2721741</v>
      </c>
      <c r="M21" s="31">
        <f t="shared" si="11"/>
        <v>2768717</v>
      </c>
      <c r="N21" s="32">
        <f t="shared" si="8"/>
        <v>98.3</v>
      </c>
    </row>
    <row r="22" spans="1:14" ht="16.5" customHeight="1">
      <c r="A22" s="15" t="s">
        <v>53</v>
      </c>
      <c r="B22" s="20">
        <v>19</v>
      </c>
      <c r="C22" s="26">
        <v>547492</v>
      </c>
      <c r="D22" s="26">
        <v>625300</v>
      </c>
      <c r="E22" s="30">
        <f aca="true" t="shared" si="12" ref="E22:E28">IF(OR(C22=0,D22=0),"　　－　　",ROUND(C22/D22*100,1))</f>
        <v>87.6</v>
      </c>
      <c r="F22" s="26">
        <v>24388</v>
      </c>
      <c r="G22" s="26">
        <v>12096</v>
      </c>
      <c r="H22" s="30">
        <f t="shared" si="9"/>
        <v>201.6</v>
      </c>
      <c r="I22" s="26">
        <v>2964552</v>
      </c>
      <c r="J22" s="26">
        <v>3173981</v>
      </c>
      <c r="K22" s="30">
        <f aca="true" t="shared" si="13" ref="K22:K28">IF(OR(I22=0,J22=0),"　　－　　",ROUND(I22/J22*100,1))</f>
        <v>93.4</v>
      </c>
      <c r="L22" s="31">
        <f t="shared" si="10"/>
        <v>3536432</v>
      </c>
      <c r="M22" s="31">
        <f t="shared" si="11"/>
        <v>3811377</v>
      </c>
      <c r="N22" s="32">
        <f aca="true" t="shared" si="14" ref="N22:N28">IF(OR(L22=0,M22=0),"　　－　　",ROUND(L22/M22*100,1))</f>
        <v>92.8</v>
      </c>
    </row>
    <row r="23" spans="1:14" ht="16.5" customHeight="1">
      <c r="A23" s="14" t="s">
        <v>54</v>
      </c>
      <c r="B23" s="20">
        <v>20</v>
      </c>
      <c r="C23" s="26">
        <v>722964</v>
      </c>
      <c r="D23" s="26">
        <v>900886</v>
      </c>
      <c r="E23" s="30">
        <f t="shared" si="12"/>
        <v>80.3</v>
      </c>
      <c r="F23" s="26">
        <v>970</v>
      </c>
      <c r="G23" s="26">
        <v>1840</v>
      </c>
      <c r="H23" s="30">
        <f t="shared" si="9"/>
        <v>52.7</v>
      </c>
      <c r="I23" s="26">
        <v>2705830</v>
      </c>
      <c r="J23" s="26">
        <v>2529790</v>
      </c>
      <c r="K23" s="30">
        <f t="shared" si="13"/>
        <v>107</v>
      </c>
      <c r="L23" s="31">
        <f t="shared" si="10"/>
        <v>3429764</v>
      </c>
      <c r="M23" s="31">
        <f t="shared" si="11"/>
        <v>3432516</v>
      </c>
      <c r="N23" s="32">
        <f t="shared" si="14"/>
        <v>99.9</v>
      </c>
    </row>
    <row r="24" spans="1:15" ht="16.5" customHeight="1">
      <c r="A24" s="14" t="s">
        <v>55</v>
      </c>
      <c r="B24" s="21">
        <v>21</v>
      </c>
      <c r="C24" s="26">
        <v>1430887</v>
      </c>
      <c r="D24" s="26">
        <v>1367214</v>
      </c>
      <c r="E24" s="30">
        <f t="shared" si="12"/>
        <v>104.7</v>
      </c>
      <c r="F24" s="26">
        <v>7969</v>
      </c>
      <c r="G24" s="26">
        <v>32071</v>
      </c>
      <c r="H24" s="30">
        <f t="shared" si="9"/>
        <v>24.8</v>
      </c>
      <c r="I24" s="26">
        <v>2580547</v>
      </c>
      <c r="J24" s="26">
        <v>2306962</v>
      </c>
      <c r="K24" s="30">
        <f t="shared" si="13"/>
        <v>111.9</v>
      </c>
      <c r="L24" s="31">
        <f t="shared" si="10"/>
        <v>4019403</v>
      </c>
      <c r="M24" s="31">
        <f t="shared" si="11"/>
        <v>3706247</v>
      </c>
      <c r="N24" s="32">
        <f t="shared" si="14"/>
        <v>108.4</v>
      </c>
      <c r="O24" s="21"/>
    </row>
    <row r="25" spans="1:15" ht="16.5" customHeight="1">
      <c r="A25" s="15" t="s">
        <v>56</v>
      </c>
      <c r="B25" s="20">
        <v>22</v>
      </c>
      <c r="C25" s="26">
        <v>703377</v>
      </c>
      <c r="D25" s="26">
        <v>751445</v>
      </c>
      <c r="E25" s="30">
        <f t="shared" si="12"/>
        <v>93.6</v>
      </c>
      <c r="F25" s="26">
        <v>0</v>
      </c>
      <c r="G25" s="26">
        <v>0</v>
      </c>
      <c r="H25" s="30" t="str">
        <f t="shared" si="9"/>
        <v>　　－　　</v>
      </c>
      <c r="I25" s="26">
        <v>6151143</v>
      </c>
      <c r="J25" s="26">
        <v>5737913</v>
      </c>
      <c r="K25" s="30">
        <f t="shared" si="13"/>
        <v>107.2</v>
      </c>
      <c r="L25" s="31">
        <f t="shared" si="10"/>
        <v>6854520</v>
      </c>
      <c r="M25" s="31">
        <f t="shared" si="11"/>
        <v>6489358</v>
      </c>
      <c r="N25" s="32">
        <f t="shared" si="14"/>
        <v>105.6</v>
      </c>
      <c r="O25" s="22"/>
    </row>
    <row r="26" spans="1:15" ht="16.5" customHeight="1">
      <c r="A26" s="15" t="s">
        <v>57</v>
      </c>
      <c r="B26" s="23">
        <v>23</v>
      </c>
      <c r="C26" s="36">
        <v>3382547</v>
      </c>
      <c r="D26" s="36">
        <v>3065313</v>
      </c>
      <c r="E26" s="30">
        <f t="shared" si="12"/>
        <v>110.3</v>
      </c>
      <c r="F26" s="36">
        <v>0</v>
      </c>
      <c r="G26" s="36">
        <v>0</v>
      </c>
      <c r="H26" s="30" t="str">
        <f t="shared" si="9"/>
        <v>　　－　　</v>
      </c>
      <c r="I26" s="36">
        <v>348443</v>
      </c>
      <c r="J26" s="36">
        <v>320189</v>
      </c>
      <c r="K26" s="30">
        <f t="shared" si="13"/>
        <v>108.8</v>
      </c>
      <c r="L26" s="31">
        <f t="shared" si="10"/>
        <v>3730990</v>
      </c>
      <c r="M26" s="31">
        <f t="shared" si="11"/>
        <v>3385502</v>
      </c>
      <c r="N26" s="32">
        <f t="shared" si="14"/>
        <v>110.2</v>
      </c>
      <c r="O26" s="22"/>
    </row>
    <row r="27" spans="1:14" ht="16.5" customHeight="1">
      <c r="A27" s="14" t="s">
        <v>58</v>
      </c>
      <c r="B27" s="21">
        <v>24</v>
      </c>
      <c r="C27" s="26">
        <v>0</v>
      </c>
      <c r="D27" s="26">
        <v>45962</v>
      </c>
      <c r="E27" s="30" t="str">
        <f t="shared" si="12"/>
        <v>　　－　　</v>
      </c>
      <c r="F27" s="26">
        <v>5213</v>
      </c>
      <c r="G27" s="26">
        <v>31840</v>
      </c>
      <c r="H27" s="30">
        <f t="shared" si="9"/>
        <v>16.4</v>
      </c>
      <c r="I27" s="26">
        <v>8463936</v>
      </c>
      <c r="J27" s="26">
        <v>8631195</v>
      </c>
      <c r="K27" s="30">
        <f t="shared" si="13"/>
        <v>98.1</v>
      </c>
      <c r="L27" s="31">
        <f t="shared" si="10"/>
        <v>8469149</v>
      </c>
      <c r="M27" s="31">
        <f t="shared" si="11"/>
        <v>8708997</v>
      </c>
      <c r="N27" s="32">
        <f t="shared" si="14"/>
        <v>97.2</v>
      </c>
    </row>
    <row r="28" spans="1:14" ht="16.5" customHeight="1">
      <c r="A28" s="14" t="s">
        <v>59</v>
      </c>
      <c r="B28" s="24">
        <v>25</v>
      </c>
      <c r="C28" s="37">
        <v>182400</v>
      </c>
      <c r="D28" s="37">
        <v>183299</v>
      </c>
      <c r="E28" s="38">
        <f t="shared" si="12"/>
        <v>99.5</v>
      </c>
      <c r="F28" s="37">
        <v>3226</v>
      </c>
      <c r="G28" s="37">
        <v>1515</v>
      </c>
      <c r="H28" s="38">
        <f t="shared" si="9"/>
        <v>212.9</v>
      </c>
      <c r="I28" s="37">
        <v>2300899</v>
      </c>
      <c r="J28" s="37">
        <v>2501261</v>
      </c>
      <c r="K28" s="38">
        <f t="shared" si="13"/>
        <v>92</v>
      </c>
      <c r="L28" s="39">
        <f t="shared" si="10"/>
        <v>2486525</v>
      </c>
      <c r="M28" s="39">
        <f t="shared" si="11"/>
        <v>2686075</v>
      </c>
      <c r="N28" s="40">
        <f t="shared" si="14"/>
        <v>92.6</v>
      </c>
    </row>
    <row r="29" spans="1:14" ht="15" customHeight="1">
      <c r="A29" s="12" t="s">
        <v>33</v>
      </c>
      <c r="B29" s="20"/>
      <c r="C29" s="31">
        <f>SUM(C4:C28)</f>
        <v>125742316</v>
      </c>
      <c r="D29" s="31">
        <f>SUM(D4:D28)</f>
        <v>128370814</v>
      </c>
      <c r="E29" s="30">
        <f>IF(OR(C29=0,D29=0),"　　－　　",ROUND(C29/D29*100,1))</f>
        <v>98</v>
      </c>
      <c r="F29" s="31">
        <f>SUM(F4:F28)</f>
        <v>1404968</v>
      </c>
      <c r="G29" s="31">
        <f>SUM(G4:G28)</f>
        <v>1227572</v>
      </c>
      <c r="H29" s="30">
        <f>IF(OR(F29=0,G29=0),"　　－　　",ROUND(F29/G29*100,1))</f>
        <v>114.5</v>
      </c>
      <c r="I29" s="31">
        <f>SUM(I4:I28)</f>
        <v>210702068</v>
      </c>
      <c r="J29" s="31">
        <f>SUM(J4:J28)</f>
        <v>207885134</v>
      </c>
      <c r="K29" s="32">
        <f>IF(OR(I29=0,J29=0),"　　－　　",ROUND(I29/J29*100,1))</f>
        <v>101.4</v>
      </c>
      <c r="L29" s="31">
        <f>SUM(L4:L28)</f>
        <v>337849352</v>
      </c>
      <c r="M29" s="31">
        <f>SUM(M4:M28)</f>
        <v>337483520</v>
      </c>
      <c r="N29" s="32">
        <f>IF(OR(L29=0,M29=0),"　　－　　",ROUND(L29/M29*100,1))</f>
        <v>100.1</v>
      </c>
    </row>
    <row r="30" spans="1:14" ht="16.5" customHeight="1">
      <c r="A30" s="16" t="s">
        <v>60</v>
      </c>
      <c r="B30" s="18">
        <v>26</v>
      </c>
      <c r="C30" s="41">
        <v>418379</v>
      </c>
      <c r="D30" s="41">
        <v>489125</v>
      </c>
      <c r="E30" s="27">
        <f aca="true" t="shared" si="15" ref="E30:E44">IF(OR(C30=0,D30=0),"　　－　　",ROUND(C30/D30*100,1))</f>
        <v>85.5</v>
      </c>
      <c r="F30" s="41">
        <v>61196</v>
      </c>
      <c r="G30" s="41">
        <v>101552</v>
      </c>
      <c r="H30" s="27">
        <f aca="true" t="shared" si="16" ref="H30:H44">IF(OR(F30=0,G30=0),"　　－　　",ROUND(F30/G30*100,1))</f>
        <v>60.3</v>
      </c>
      <c r="I30" s="41">
        <v>1924697</v>
      </c>
      <c r="J30" s="41">
        <v>1930759</v>
      </c>
      <c r="K30" s="29">
        <f aca="true" t="shared" si="17" ref="K30:K44">IF(OR(I30=0,J30=0),"　　－　　",ROUND(I30/J30*100,1))</f>
        <v>99.7</v>
      </c>
      <c r="L30" s="42">
        <f aca="true" t="shared" si="18" ref="L30:M35">+C30+F30+I30</f>
        <v>2404272</v>
      </c>
      <c r="M30" s="42">
        <f t="shared" si="18"/>
        <v>2521436</v>
      </c>
      <c r="N30" s="29">
        <f aca="true" t="shared" si="19" ref="N30:N44">IF(OR(L30=0,M30=0),"　　－　　",ROUND(L30/M30*100,1))</f>
        <v>95.4</v>
      </c>
    </row>
    <row r="31" spans="1:14" ht="16.5" customHeight="1">
      <c r="A31" s="15" t="s">
        <v>61</v>
      </c>
      <c r="B31" s="20">
        <v>27</v>
      </c>
      <c r="C31" s="26">
        <v>2471107</v>
      </c>
      <c r="D31" s="26">
        <v>2451221</v>
      </c>
      <c r="E31" s="30">
        <f t="shared" si="15"/>
        <v>100.8</v>
      </c>
      <c r="F31" s="26">
        <v>18778</v>
      </c>
      <c r="G31" s="26">
        <v>26292</v>
      </c>
      <c r="H31" s="30">
        <f t="shared" si="16"/>
        <v>71.4</v>
      </c>
      <c r="I31" s="26">
        <v>264441</v>
      </c>
      <c r="J31" s="26">
        <v>243836</v>
      </c>
      <c r="K31" s="32">
        <f t="shared" si="17"/>
        <v>108.5</v>
      </c>
      <c r="L31" s="43">
        <f t="shared" si="18"/>
        <v>2754326</v>
      </c>
      <c r="M31" s="43">
        <f t="shared" si="18"/>
        <v>2721349</v>
      </c>
      <c r="N31" s="32">
        <f t="shared" si="19"/>
        <v>101.2</v>
      </c>
    </row>
    <row r="32" spans="1:14" ht="16.5" customHeight="1">
      <c r="A32" s="15" t="s">
        <v>0</v>
      </c>
      <c r="B32" s="21">
        <v>28</v>
      </c>
      <c r="C32" s="26">
        <v>350918</v>
      </c>
      <c r="D32" s="26">
        <v>333241</v>
      </c>
      <c r="E32" s="30">
        <f t="shared" si="15"/>
        <v>105.3</v>
      </c>
      <c r="F32" s="26">
        <v>0</v>
      </c>
      <c r="G32" s="26">
        <v>0</v>
      </c>
      <c r="H32" s="30" t="str">
        <f t="shared" si="16"/>
        <v>　　－　　</v>
      </c>
      <c r="I32" s="26">
        <v>1085616</v>
      </c>
      <c r="J32" s="26">
        <v>1868091</v>
      </c>
      <c r="K32" s="32">
        <f t="shared" si="17"/>
        <v>58.1</v>
      </c>
      <c r="L32" s="43">
        <f t="shared" si="18"/>
        <v>1436534</v>
      </c>
      <c r="M32" s="43">
        <f t="shared" si="18"/>
        <v>2201332</v>
      </c>
      <c r="N32" s="32">
        <f t="shared" si="19"/>
        <v>65.3</v>
      </c>
    </row>
    <row r="33" spans="1:14" ht="16.5" customHeight="1">
      <c r="A33" s="15" t="s">
        <v>1</v>
      </c>
      <c r="B33" s="21">
        <v>29</v>
      </c>
      <c r="C33" s="26">
        <v>221742</v>
      </c>
      <c r="D33" s="26">
        <v>266236</v>
      </c>
      <c r="E33" s="30">
        <f t="shared" si="15"/>
        <v>83.3</v>
      </c>
      <c r="F33" s="26">
        <v>0</v>
      </c>
      <c r="G33" s="26">
        <v>189</v>
      </c>
      <c r="H33" s="30" t="str">
        <f t="shared" si="16"/>
        <v>　　－　　</v>
      </c>
      <c r="I33" s="26">
        <v>2160551</v>
      </c>
      <c r="J33" s="26">
        <v>2203758</v>
      </c>
      <c r="K33" s="32">
        <f t="shared" si="17"/>
        <v>98</v>
      </c>
      <c r="L33" s="43">
        <f t="shared" si="18"/>
        <v>2382293</v>
      </c>
      <c r="M33" s="43">
        <f t="shared" si="18"/>
        <v>2470183</v>
      </c>
      <c r="N33" s="32">
        <f t="shared" si="19"/>
        <v>96.4</v>
      </c>
    </row>
    <row r="34" spans="1:14" ht="16.5" customHeight="1">
      <c r="A34" s="15" t="s">
        <v>2</v>
      </c>
      <c r="B34" s="21">
        <v>30</v>
      </c>
      <c r="C34" s="26">
        <v>216340</v>
      </c>
      <c r="D34" s="26">
        <v>175856</v>
      </c>
      <c r="E34" s="30">
        <f t="shared" si="15"/>
        <v>123</v>
      </c>
      <c r="F34" s="26">
        <v>243</v>
      </c>
      <c r="G34" s="26">
        <v>4588</v>
      </c>
      <c r="H34" s="30">
        <f t="shared" si="16"/>
        <v>5.3</v>
      </c>
      <c r="I34" s="26">
        <v>2207866</v>
      </c>
      <c r="J34" s="26">
        <v>2217310</v>
      </c>
      <c r="K34" s="32">
        <f t="shared" si="17"/>
        <v>99.6</v>
      </c>
      <c r="L34" s="43">
        <f t="shared" si="18"/>
        <v>2424449</v>
      </c>
      <c r="M34" s="43">
        <f t="shared" si="18"/>
        <v>2397754</v>
      </c>
      <c r="N34" s="32">
        <f t="shared" si="19"/>
        <v>101.1</v>
      </c>
    </row>
    <row r="35" spans="1:14" ht="16.5" customHeight="1">
      <c r="A35" s="14" t="s">
        <v>3</v>
      </c>
      <c r="B35" s="21">
        <v>31</v>
      </c>
      <c r="C35" s="26">
        <v>2271776</v>
      </c>
      <c r="D35" s="26">
        <v>2055964</v>
      </c>
      <c r="E35" s="30">
        <f t="shared" si="15"/>
        <v>110.5</v>
      </c>
      <c r="F35" s="26">
        <v>0</v>
      </c>
      <c r="G35" s="26">
        <v>0</v>
      </c>
      <c r="H35" s="30" t="str">
        <f t="shared" si="16"/>
        <v>　　－　　</v>
      </c>
      <c r="I35" s="26">
        <v>145140</v>
      </c>
      <c r="J35" s="26">
        <v>149083</v>
      </c>
      <c r="K35" s="32">
        <f t="shared" si="17"/>
        <v>97.4</v>
      </c>
      <c r="L35" s="43">
        <f t="shared" si="18"/>
        <v>2416916</v>
      </c>
      <c r="M35" s="43">
        <f t="shared" si="18"/>
        <v>2205047</v>
      </c>
      <c r="N35" s="32">
        <f t="shared" si="19"/>
        <v>109.6</v>
      </c>
    </row>
    <row r="36" spans="1:14" ht="16.5" customHeight="1">
      <c r="A36" s="14" t="s">
        <v>4</v>
      </c>
      <c r="B36" s="21">
        <v>32</v>
      </c>
      <c r="C36" s="26">
        <v>588573</v>
      </c>
      <c r="D36" s="26">
        <v>606289</v>
      </c>
      <c r="E36" s="30">
        <f t="shared" si="15"/>
        <v>97.1</v>
      </c>
      <c r="F36" s="26">
        <v>0</v>
      </c>
      <c r="G36" s="26">
        <v>0</v>
      </c>
      <c r="H36" s="30" t="str">
        <f t="shared" si="16"/>
        <v>　　－　　</v>
      </c>
      <c r="I36" s="26">
        <v>1343211</v>
      </c>
      <c r="J36" s="26">
        <v>1260488</v>
      </c>
      <c r="K36" s="32">
        <f t="shared" si="17"/>
        <v>106.6</v>
      </c>
      <c r="L36" s="43">
        <f aca="true" t="shared" si="20" ref="L36:M38">+C36+F36+I36</f>
        <v>1931784</v>
      </c>
      <c r="M36" s="43">
        <f t="shared" si="20"/>
        <v>1866777</v>
      </c>
      <c r="N36" s="32">
        <f t="shared" si="19"/>
        <v>103.5</v>
      </c>
    </row>
    <row r="37" spans="1:14" ht="16.5" customHeight="1">
      <c r="A37" s="15" t="s">
        <v>23</v>
      </c>
      <c r="B37" s="21">
        <v>33</v>
      </c>
      <c r="C37" s="26">
        <v>633003</v>
      </c>
      <c r="D37" s="26">
        <v>703307</v>
      </c>
      <c r="E37" s="30">
        <f t="shared" si="15"/>
        <v>90</v>
      </c>
      <c r="F37" s="26">
        <v>0</v>
      </c>
      <c r="G37" s="26">
        <v>0</v>
      </c>
      <c r="H37" s="30" t="str">
        <f t="shared" si="16"/>
        <v>　　－　　</v>
      </c>
      <c r="I37" s="26">
        <v>2799242</v>
      </c>
      <c r="J37" s="26">
        <v>2731442</v>
      </c>
      <c r="K37" s="32">
        <f t="shared" si="17"/>
        <v>102.5</v>
      </c>
      <c r="L37" s="43">
        <f t="shared" si="20"/>
        <v>3432245</v>
      </c>
      <c r="M37" s="43">
        <f t="shared" si="20"/>
        <v>3434749</v>
      </c>
      <c r="N37" s="32">
        <f t="shared" si="19"/>
        <v>99.9</v>
      </c>
    </row>
    <row r="38" spans="1:14" ht="16.5" customHeight="1">
      <c r="A38" s="15" t="s">
        <v>5</v>
      </c>
      <c r="B38" s="21">
        <v>34</v>
      </c>
      <c r="C38" s="26">
        <v>1564501</v>
      </c>
      <c r="D38" s="26">
        <v>1450438</v>
      </c>
      <c r="E38" s="30">
        <f t="shared" si="15"/>
        <v>107.9</v>
      </c>
      <c r="F38" s="26">
        <v>0</v>
      </c>
      <c r="G38" s="26">
        <v>0</v>
      </c>
      <c r="H38" s="30" t="str">
        <f t="shared" si="16"/>
        <v>　　－　　</v>
      </c>
      <c r="I38" s="26">
        <v>189949</v>
      </c>
      <c r="J38" s="26">
        <v>128615</v>
      </c>
      <c r="K38" s="32">
        <f t="shared" si="17"/>
        <v>147.7</v>
      </c>
      <c r="L38" s="43">
        <f t="shared" si="20"/>
        <v>1754450</v>
      </c>
      <c r="M38" s="43">
        <f t="shared" si="20"/>
        <v>1579053</v>
      </c>
      <c r="N38" s="32">
        <f t="shared" si="19"/>
        <v>111.1</v>
      </c>
    </row>
    <row r="39" spans="1:14" ht="16.5" customHeight="1">
      <c r="A39" s="15" t="s">
        <v>24</v>
      </c>
      <c r="B39" s="21">
        <v>35</v>
      </c>
      <c r="C39" s="26">
        <v>2346817</v>
      </c>
      <c r="D39" s="26">
        <v>2288562</v>
      </c>
      <c r="E39" s="30">
        <f t="shared" si="15"/>
        <v>102.5</v>
      </c>
      <c r="F39" s="26">
        <v>0</v>
      </c>
      <c r="G39" s="26">
        <v>0</v>
      </c>
      <c r="H39" s="30" t="str">
        <f t="shared" si="16"/>
        <v>　　－　　</v>
      </c>
      <c r="I39" s="26">
        <v>0</v>
      </c>
      <c r="J39" s="26">
        <v>0</v>
      </c>
      <c r="K39" s="32" t="str">
        <f t="shared" si="17"/>
        <v>　　－　　</v>
      </c>
      <c r="L39" s="43">
        <f aca="true" t="shared" si="21" ref="L39:M44">+C39+F39+I39</f>
        <v>2346817</v>
      </c>
      <c r="M39" s="43">
        <f t="shared" si="21"/>
        <v>2288562</v>
      </c>
      <c r="N39" s="32">
        <f t="shared" si="19"/>
        <v>102.5</v>
      </c>
    </row>
    <row r="40" spans="1:14" ht="16.5" customHeight="1">
      <c r="A40" s="17" t="s">
        <v>25</v>
      </c>
      <c r="B40" s="21">
        <v>36</v>
      </c>
      <c r="C40" s="26">
        <v>3125669</v>
      </c>
      <c r="D40" s="26">
        <v>2353490</v>
      </c>
      <c r="E40" s="30">
        <f t="shared" si="15"/>
        <v>132.8</v>
      </c>
      <c r="F40" s="26">
        <v>750</v>
      </c>
      <c r="G40" s="26">
        <v>8746</v>
      </c>
      <c r="H40" s="30">
        <f t="shared" si="16"/>
        <v>8.6</v>
      </c>
      <c r="I40" s="26">
        <v>904251</v>
      </c>
      <c r="J40" s="26">
        <v>802345</v>
      </c>
      <c r="K40" s="32">
        <f t="shared" si="17"/>
        <v>112.7</v>
      </c>
      <c r="L40" s="43">
        <f t="shared" si="21"/>
        <v>4030670</v>
      </c>
      <c r="M40" s="43">
        <f t="shared" si="21"/>
        <v>3164581</v>
      </c>
      <c r="N40" s="32">
        <f t="shared" si="19"/>
        <v>127.4</v>
      </c>
    </row>
    <row r="41" spans="1:14" ht="16.5" customHeight="1">
      <c r="A41" s="15" t="s">
        <v>6</v>
      </c>
      <c r="B41" s="21">
        <v>37</v>
      </c>
      <c r="C41" s="26">
        <v>325829</v>
      </c>
      <c r="D41" s="26">
        <v>365325</v>
      </c>
      <c r="E41" s="30">
        <f t="shared" si="15"/>
        <v>89.2</v>
      </c>
      <c r="F41" s="26">
        <v>444</v>
      </c>
      <c r="G41" s="26">
        <v>673</v>
      </c>
      <c r="H41" s="30">
        <f t="shared" si="16"/>
        <v>66</v>
      </c>
      <c r="I41" s="26">
        <v>1630558</v>
      </c>
      <c r="J41" s="26">
        <v>1608227</v>
      </c>
      <c r="K41" s="32">
        <f t="shared" si="17"/>
        <v>101.4</v>
      </c>
      <c r="L41" s="43">
        <f t="shared" si="21"/>
        <v>1956831</v>
      </c>
      <c r="M41" s="43">
        <f t="shared" si="21"/>
        <v>1974225</v>
      </c>
      <c r="N41" s="32">
        <f t="shared" si="19"/>
        <v>99.1</v>
      </c>
    </row>
    <row r="42" spans="1:14" ht="16.5" customHeight="1">
      <c r="A42" s="15" t="s">
        <v>7</v>
      </c>
      <c r="B42" s="21">
        <v>38</v>
      </c>
      <c r="C42" s="26">
        <v>2310702</v>
      </c>
      <c r="D42" s="26">
        <v>1843625</v>
      </c>
      <c r="E42" s="30">
        <f t="shared" si="15"/>
        <v>125.3</v>
      </c>
      <c r="F42" s="26">
        <v>0</v>
      </c>
      <c r="G42" s="26">
        <v>0</v>
      </c>
      <c r="H42" s="30" t="str">
        <f t="shared" si="16"/>
        <v>　　－　　</v>
      </c>
      <c r="I42" s="26">
        <v>0</v>
      </c>
      <c r="J42" s="26">
        <v>0</v>
      </c>
      <c r="K42" s="32" t="str">
        <f t="shared" si="17"/>
        <v>　　－　　</v>
      </c>
      <c r="L42" s="43">
        <f t="shared" si="21"/>
        <v>2310702</v>
      </c>
      <c r="M42" s="43">
        <f t="shared" si="21"/>
        <v>1843625</v>
      </c>
      <c r="N42" s="32">
        <f t="shared" si="19"/>
        <v>125.3</v>
      </c>
    </row>
    <row r="43" spans="1:14" ht="16.5" customHeight="1">
      <c r="A43" s="15" t="s">
        <v>8</v>
      </c>
      <c r="B43" s="21">
        <v>39</v>
      </c>
      <c r="C43" s="26">
        <v>1379585</v>
      </c>
      <c r="D43" s="26">
        <v>1333772</v>
      </c>
      <c r="E43" s="30">
        <f t="shared" si="15"/>
        <v>103.4</v>
      </c>
      <c r="F43" s="26">
        <v>0</v>
      </c>
      <c r="G43" s="26">
        <v>0</v>
      </c>
      <c r="H43" s="30" t="str">
        <f t="shared" si="16"/>
        <v>　　－　　</v>
      </c>
      <c r="I43" s="26">
        <v>113762</v>
      </c>
      <c r="J43" s="26">
        <v>123284</v>
      </c>
      <c r="K43" s="32">
        <f t="shared" si="17"/>
        <v>92.3</v>
      </c>
      <c r="L43" s="43">
        <f t="shared" si="21"/>
        <v>1493347</v>
      </c>
      <c r="M43" s="43">
        <f t="shared" si="21"/>
        <v>1457056</v>
      </c>
      <c r="N43" s="32">
        <f t="shared" si="19"/>
        <v>102.5</v>
      </c>
    </row>
    <row r="44" spans="1:14" ht="16.5" customHeight="1">
      <c r="A44" s="15" t="s">
        <v>9</v>
      </c>
      <c r="B44" s="21">
        <v>40</v>
      </c>
      <c r="C44" s="26">
        <v>1683109</v>
      </c>
      <c r="D44" s="26">
        <v>1650047</v>
      </c>
      <c r="E44" s="30">
        <f t="shared" si="15"/>
        <v>102</v>
      </c>
      <c r="F44" s="26">
        <v>0</v>
      </c>
      <c r="G44" s="26">
        <v>0</v>
      </c>
      <c r="H44" s="30" t="str">
        <f t="shared" si="16"/>
        <v>　　－　　</v>
      </c>
      <c r="I44" s="26">
        <v>58949</v>
      </c>
      <c r="J44" s="26">
        <v>36526</v>
      </c>
      <c r="K44" s="32">
        <f t="shared" si="17"/>
        <v>161.4</v>
      </c>
      <c r="L44" s="43">
        <f t="shared" si="21"/>
        <v>1742058</v>
      </c>
      <c r="M44" s="43">
        <f t="shared" si="21"/>
        <v>1686573</v>
      </c>
      <c r="N44" s="32">
        <f t="shared" si="19"/>
        <v>103.3</v>
      </c>
    </row>
    <row r="45" spans="1:14" ht="18" customHeight="1">
      <c r="A45" s="15" t="s">
        <v>10</v>
      </c>
      <c r="B45" s="21">
        <v>42</v>
      </c>
      <c r="C45" s="26">
        <v>807811</v>
      </c>
      <c r="D45" s="26">
        <v>596010</v>
      </c>
      <c r="E45" s="30">
        <f>IF(OR(C45=0,D45=0),"　　－　　",ROUND(C45/D45*100,1))</f>
        <v>135.5</v>
      </c>
      <c r="F45" s="26">
        <v>98135</v>
      </c>
      <c r="G45" s="26">
        <v>66308</v>
      </c>
      <c r="H45" s="30">
        <f>IF(OR(F45=0,G45=0),"　　－　　",ROUND(F45/G45*100,1))</f>
        <v>148</v>
      </c>
      <c r="I45" s="26">
        <v>930458</v>
      </c>
      <c r="J45" s="26">
        <v>955751</v>
      </c>
      <c r="K45" s="32">
        <f>IF(OR(I45=0,J45=0),"　　－　　",ROUND(I45/J45*100,1))</f>
        <v>97.4</v>
      </c>
      <c r="L45" s="43">
        <f aca="true" t="shared" si="22" ref="L45:M48">+C45+F45+I45</f>
        <v>1836404</v>
      </c>
      <c r="M45" s="43">
        <f t="shared" si="22"/>
        <v>1618069</v>
      </c>
      <c r="N45" s="32">
        <f>IF(OR(L45=0,M45=0),"　　－　　",ROUND(L45/M45*100,1))</f>
        <v>113.5</v>
      </c>
    </row>
    <row r="46" spans="1:14" ht="16.5" customHeight="1">
      <c r="A46" s="15" t="s">
        <v>11</v>
      </c>
      <c r="B46" s="21">
        <v>41</v>
      </c>
      <c r="C46" s="26">
        <v>86520</v>
      </c>
      <c r="D46" s="26">
        <v>114804</v>
      </c>
      <c r="E46" s="30">
        <f>IF(OR(C46=0,D46=0),"　　－　　",ROUND(C46/D46*100,1))</f>
        <v>75.4</v>
      </c>
      <c r="F46" s="26">
        <v>9497</v>
      </c>
      <c r="G46" s="26">
        <v>7150</v>
      </c>
      <c r="H46" s="30">
        <f>IF(OR(F46=0,G46=0),"　　－　　",ROUND(F46/G46*100,1))</f>
        <v>132.8</v>
      </c>
      <c r="I46" s="26">
        <v>1659626</v>
      </c>
      <c r="J46" s="26">
        <v>1451114</v>
      </c>
      <c r="K46" s="32">
        <f>IF(OR(I46=0,J46=0),"　　－　　",ROUND(I46/J46*100,1))</f>
        <v>114.4</v>
      </c>
      <c r="L46" s="43">
        <f>+C46+F46+I46</f>
        <v>1755643</v>
      </c>
      <c r="M46" s="43">
        <f>+D46+G46+J46</f>
        <v>1573068</v>
      </c>
      <c r="N46" s="32">
        <f>IF(OR(L46=0,M46=0),"　　－　　",ROUND(L46/M46*100,1))</f>
        <v>111.6</v>
      </c>
    </row>
    <row r="47" spans="1:14" ht="16.5" customHeight="1">
      <c r="A47" s="15" t="s">
        <v>12</v>
      </c>
      <c r="B47" s="21">
        <v>43</v>
      </c>
      <c r="C47" s="26">
        <v>0</v>
      </c>
      <c r="D47" s="26">
        <v>0</v>
      </c>
      <c r="E47" s="30" t="str">
        <f>IF(OR(C47=0,D47=0),"　　－　　",ROUND(C47/D47*100,1))</f>
        <v>　　－　　</v>
      </c>
      <c r="F47" s="26">
        <v>0</v>
      </c>
      <c r="G47" s="26">
        <v>0</v>
      </c>
      <c r="H47" s="30" t="str">
        <f>IF(OR(F47=0,G47=0),"　　－　　",ROUND(F47/G47*100,1))</f>
        <v>　　－　　</v>
      </c>
      <c r="I47" s="26">
        <v>1534830</v>
      </c>
      <c r="J47" s="26">
        <v>1522463</v>
      </c>
      <c r="K47" s="32">
        <f>IF(OR(I47=0,J47=0),"　　－　　",ROUND(I47/J47*100,1))</f>
        <v>100.8</v>
      </c>
      <c r="L47" s="43">
        <f t="shared" si="22"/>
        <v>1534830</v>
      </c>
      <c r="M47" s="43">
        <f t="shared" si="22"/>
        <v>1522463</v>
      </c>
      <c r="N47" s="32">
        <f>IF(OR(L47=0,M47=0),"　　－　　",ROUND(L47/M47*100,1))</f>
        <v>100.8</v>
      </c>
    </row>
    <row r="48" spans="1:14" ht="16.5" customHeight="1">
      <c r="A48" s="15" t="s">
        <v>13</v>
      </c>
      <c r="B48" s="21">
        <v>44</v>
      </c>
      <c r="C48" s="26">
        <v>265413</v>
      </c>
      <c r="D48" s="26">
        <v>402747</v>
      </c>
      <c r="E48" s="30">
        <f>IF(OR(C48=0,D48=0),"　　－　　",ROUND(C48/D48*100,1))</f>
        <v>65.9</v>
      </c>
      <c r="F48" s="26">
        <v>0</v>
      </c>
      <c r="G48" s="26">
        <v>0</v>
      </c>
      <c r="H48" s="30" t="str">
        <f>IF(OR(F48=0,G48=0),"　　－　　",ROUND(F48/G48*100,1))</f>
        <v>　　－　　</v>
      </c>
      <c r="I48" s="26">
        <v>1542405</v>
      </c>
      <c r="J48" s="26">
        <v>1500831</v>
      </c>
      <c r="K48" s="32">
        <f>IF(OR(I48=0,J48=0),"　　－　　",ROUND(I48/J48*100,1))</f>
        <v>102.8</v>
      </c>
      <c r="L48" s="43">
        <f t="shared" si="22"/>
        <v>1807818</v>
      </c>
      <c r="M48" s="43">
        <f t="shared" si="22"/>
        <v>1903578</v>
      </c>
      <c r="N48" s="32">
        <f>IF(OR(L48=0,M48=0),"　　－　　",ROUND(L48/M48*100,1))</f>
        <v>95</v>
      </c>
    </row>
    <row r="49" spans="1:15" ht="16.5" customHeight="1">
      <c r="A49" s="15" t="s">
        <v>14</v>
      </c>
      <c r="B49" s="21">
        <v>45</v>
      </c>
      <c r="C49" s="26">
        <v>0</v>
      </c>
      <c r="D49" s="26">
        <v>977484</v>
      </c>
      <c r="E49" s="30" t="str">
        <f aca="true" t="shared" si="23" ref="E49:E54">IF(OR(C49=0,D49=0),"　　－　　",ROUND(C49/D49*100,1))</f>
        <v>　　－　　</v>
      </c>
      <c r="F49" s="26">
        <v>0</v>
      </c>
      <c r="G49" s="26">
        <v>0</v>
      </c>
      <c r="H49" s="30" t="str">
        <f aca="true" t="shared" si="24" ref="H49:H54">IF(OR(F49=0,G49=0),"　　－　　",ROUND(F49/G49*100,1))</f>
        <v>　　－　　</v>
      </c>
      <c r="I49" s="26">
        <v>0</v>
      </c>
      <c r="J49" s="26">
        <v>239319</v>
      </c>
      <c r="K49" s="32" t="str">
        <f aca="true" t="shared" si="25" ref="K49:K54">IF(OR(I49=0,J49=0),"　　－　　",ROUND(I49/J49*100,1))</f>
        <v>　　－　　</v>
      </c>
      <c r="L49" s="43">
        <f aca="true" t="shared" si="26" ref="L49:M54">+C49+F49+I49</f>
        <v>0</v>
      </c>
      <c r="M49" s="43">
        <f t="shared" si="26"/>
        <v>1216803</v>
      </c>
      <c r="N49" s="32" t="str">
        <f aca="true" t="shared" si="27" ref="N49:N54">IF(OR(L49=0,M49=0),"　　－　　",ROUND(L49/M49*100,1))</f>
        <v>　　－　　</v>
      </c>
      <c r="O49" s="21"/>
    </row>
    <row r="50" spans="1:14" ht="16.5" customHeight="1">
      <c r="A50" s="15" t="s">
        <v>15</v>
      </c>
      <c r="B50" s="21">
        <v>46</v>
      </c>
      <c r="C50" s="26">
        <v>476362</v>
      </c>
      <c r="D50" s="26">
        <v>363321</v>
      </c>
      <c r="E50" s="30">
        <f t="shared" si="23"/>
        <v>131.1</v>
      </c>
      <c r="F50" s="26">
        <v>0</v>
      </c>
      <c r="G50" s="26">
        <v>0</v>
      </c>
      <c r="H50" s="30" t="str">
        <f t="shared" si="24"/>
        <v>　　－　　</v>
      </c>
      <c r="I50" s="26">
        <v>869909</v>
      </c>
      <c r="J50" s="26">
        <v>863933</v>
      </c>
      <c r="K50" s="32">
        <f t="shared" si="25"/>
        <v>100.7</v>
      </c>
      <c r="L50" s="43">
        <f t="shared" si="26"/>
        <v>1346271</v>
      </c>
      <c r="M50" s="43">
        <f t="shared" si="26"/>
        <v>1227254</v>
      </c>
      <c r="N50" s="32">
        <f t="shared" si="27"/>
        <v>109.7</v>
      </c>
    </row>
    <row r="51" spans="1:14" ht="16.5" customHeight="1">
      <c r="A51" s="15" t="s">
        <v>16</v>
      </c>
      <c r="B51" s="21">
        <v>47</v>
      </c>
      <c r="C51" s="26">
        <v>806226</v>
      </c>
      <c r="D51" s="26">
        <v>828681</v>
      </c>
      <c r="E51" s="30">
        <f>IF(OR(C51=0,D51=0),"　　－　　",ROUND(C51/D51*100,1))</f>
        <v>97.3</v>
      </c>
      <c r="F51" s="26">
        <v>0</v>
      </c>
      <c r="G51" s="26">
        <v>0</v>
      </c>
      <c r="H51" s="30" t="str">
        <f>IF(OR(F51=0,G51=0),"　　－　　",ROUND(F51/G51*100,1))</f>
        <v>　　－　　</v>
      </c>
      <c r="I51" s="26">
        <v>32</v>
      </c>
      <c r="J51" s="26">
        <v>88</v>
      </c>
      <c r="K51" s="32">
        <f>IF(OR(I51=0,J51=0),"　　－　　",ROUND(I51/J51*100,1))</f>
        <v>36.4</v>
      </c>
      <c r="L51" s="43">
        <f>+C51+F51+I51</f>
        <v>806258</v>
      </c>
      <c r="M51" s="43">
        <f>+D51+G51+J51</f>
        <v>828769</v>
      </c>
      <c r="N51" s="32">
        <f>IF(OR(L51=0,M51=0),"　　－　　",ROUND(L51/M51*100,1))</f>
        <v>97.3</v>
      </c>
    </row>
    <row r="52" spans="1:14" ht="16.5" customHeight="1">
      <c r="A52" s="15" t="s">
        <v>17</v>
      </c>
      <c r="B52" s="25">
        <v>48</v>
      </c>
      <c r="C52" s="36">
        <v>548686</v>
      </c>
      <c r="D52" s="36">
        <v>637918</v>
      </c>
      <c r="E52" s="30">
        <f t="shared" si="23"/>
        <v>86</v>
      </c>
      <c r="F52" s="36">
        <v>0</v>
      </c>
      <c r="G52" s="36">
        <v>0</v>
      </c>
      <c r="H52" s="30" t="str">
        <f t="shared" si="24"/>
        <v>　　－　　</v>
      </c>
      <c r="I52" s="36">
        <v>509811</v>
      </c>
      <c r="J52" s="36">
        <v>548237</v>
      </c>
      <c r="K52" s="32">
        <f t="shared" si="25"/>
        <v>93</v>
      </c>
      <c r="L52" s="43">
        <f t="shared" si="26"/>
        <v>1058497</v>
      </c>
      <c r="M52" s="43">
        <f t="shared" si="26"/>
        <v>1186155</v>
      </c>
      <c r="N52" s="32">
        <f t="shared" si="27"/>
        <v>89.2</v>
      </c>
    </row>
    <row r="53" spans="1:14" ht="16.5" customHeight="1">
      <c r="A53" s="15" t="s">
        <v>18</v>
      </c>
      <c r="B53" s="21">
        <v>49</v>
      </c>
      <c r="C53" s="26">
        <v>808358</v>
      </c>
      <c r="D53" s="26">
        <v>709258</v>
      </c>
      <c r="E53" s="30">
        <f t="shared" si="23"/>
        <v>114</v>
      </c>
      <c r="F53" s="26">
        <v>7256</v>
      </c>
      <c r="G53" s="26">
        <v>4214</v>
      </c>
      <c r="H53" s="30">
        <f t="shared" si="24"/>
        <v>172.2</v>
      </c>
      <c r="I53" s="26">
        <v>310281</v>
      </c>
      <c r="J53" s="26">
        <v>277068</v>
      </c>
      <c r="K53" s="32">
        <f t="shared" si="25"/>
        <v>112</v>
      </c>
      <c r="L53" s="43">
        <f t="shared" si="26"/>
        <v>1125895</v>
      </c>
      <c r="M53" s="43">
        <f t="shared" si="26"/>
        <v>990540</v>
      </c>
      <c r="N53" s="32">
        <f t="shared" si="27"/>
        <v>113.7</v>
      </c>
    </row>
    <row r="54" spans="1:14" ht="16.5" customHeight="1">
      <c r="A54" s="15" t="s">
        <v>19</v>
      </c>
      <c r="B54" s="21">
        <v>50</v>
      </c>
      <c r="C54" s="26">
        <v>121462</v>
      </c>
      <c r="D54" s="26">
        <v>162452</v>
      </c>
      <c r="E54" s="30">
        <f t="shared" si="23"/>
        <v>74.8</v>
      </c>
      <c r="F54" s="26">
        <v>0</v>
      </c>
      <c r="G54" s="26">
        <v>0</v>
      </c>
      <c r="H54" s="30" t="str">
        <f t="shared" si="24"/>
        <v>　　－　　</v>
      </c>
      <c r="I54" s="26">
        <v>642442</v>
      </c>
      <c r="J54" s="26">
        <v>650156</v>
      </c>
      <c r="K54" s="32">
        <f t="shared" si="25"/>
        <v>98.8</v>
      </c>
      <c r="L54" s="43">
        <f t="shared" si="26"/>
        <v>763904</v>
      </c>
      <c r="M54" s="43">
        <f t="shared" si="26"/>
        <v>812608</v>
      </c>
      <c r="N54" s="32">
        <f t="shared" si="27"/>
        <v>94</v>
      </c>
    </row>
    <row r="55" spans="1:14" ht="15" customHeight="1">
      <c r="A55" s="12" t="s">
        <v>26</v>
      </c>
      <c r="B55" s="44"/>
      <c r="C55" s="45">
        <f>SUM(C30:C54)</f>
        <v>23828888</v>
      </c>
      <c r="D55" s="45">
        <f>SUM(D30:D54)</f>
        <v>23159173</v>
      </c>
      <c r="E55" s="46">
        <f>IF(OR(C55=0,D55=0),"　　－　　",ROUND(C55/D55*100,1))</f>
        <v>102.9</v>
      </c>
      <c r="F55" s="45">
        <f>SUM(F30:F54)</f>
        <v>196299</v>
      </c>
      <c r="G55" s="45">
        <f>SUM(G30:G54)</f>
        <v>219712</v>
      </c>
      <c r="H55" s="46">
        <f>IF(OR(F55=0,G55=0),"　　－　　",ROUND(F55/G55*100,1))</f>
        <v>89.3</v>
      </c>
      <c r="I55" s="45">
        <f>SUM(I30:I54)</f>
        <v>22828027</v>
      </c>
      <c r="J55" s="45">
        <f>SUM(J30:J54)</f>
        <v>23312724</v>
      </c>
      <c r="K55" s="46">
        <f>IF(OR(I55=0,J55=0),"　　－　　",ROUND(I55/J55*100,1))</f>
        <v>97.9</v>
      </c>
      <c r="L55" s="45">
        <f>SUM(L30:L54)</f>
        <v>46853214</v>
      </c>
      <c r="M55" s="45">
        <f>SUM(M30:M54)</f>
        <v>46691609</v>
      </c>
      <c r="N55" s="46">
        <f>IF(OR(L55=0,M55=0),"　　－　　",ROUND(L55/M55*100,1))</f>
        <v>100.3</v>
      </c>
    </row>
    <row r="56" spans="1:16" ht="15.75" customHeight="1">
      <c r="A56" s="12" t="s">
        <v>27</v>
      </c>
      <c r="B56" s="44"/>
      <c r="C56" s="45">
        <f>C29+C55</f>
        <v>149571204</v>
      </c>
      <c r="D56" s="45">
        <f>D29+D55</f>
        <v>151529987</v>
      </c>
      <c r="E56" s="46">
        <f>IF(OR(C56=0,D56=0),"　　－　　",ROUND(C56/D56*100,1))</f>
        <v>98.7</v>
      </c>
      <c r="F56" s="45">
        <f>F29+F55</f>
        <v>1601267</v>
      </c>
      <c r="G56" s="45">
        <f>G29+G55</f>
        <v>1447284</v>
      </c>
      <c r="H56" s="46">
        <f>IF(OR(F56=0,G56=0),"　　－　　",ROUND(F56/G56*100,1))</f>
        <v>110.6</v>
      </c>
      <c r="I56" s="45">
        <f>I29+I55</f>
        <v>233530095</v>
      </c>
      <c r="J56" s="45">
        <f>J29+J55</f>
        <v>231197858</v>
      </c>
      <c r="K56" s="46">
        <f>IF(OR(I56=0,J56=0),"　　－　　",ROUND(I56/J56*100,1))</f>
        <v>101</v>
      </c>
      <c r="L56" s="45">
        <f>L29+L55</f>
        <v>384702566</v>
      </c>
      <c r="M56" s="45">
        <f>M29+M55</f>
        <v>384175129</v>
      </c>
      <c r="N56" s="46">
        <f>IF(OR(L56=0,M56=0),"　　－　　",ROUND(L56/M56*100,1))</f>
        <v>100.1</v>
      </c>
      <c r="O56" s="21"/>
      <c r="P56" s="22"/>
    </row>
    <row r="57" spans="1:14" ht="15" customHeight="1">
      <c r="A57" s="19" t="s">
        <v>37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2004-04-07T10:27:32Z</cp:lastPrinted>
  <dcterms:created xsi:type="dcterms:W3CDTF">1996-06-11T08:18:54Z</dcterms:created>
  <dcterms:modified xsi:type="dcterms:W3CDTF">2004-04-08T03:04:28Z</dcterms:modified>
  <cp:category/>
  <cp:version/>
  <cp:contentType/>
  <cp:contentStatus/>
</cp:coreProperties>
</file>