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<sst xmlns="http://schemas.openxmlformats.org/spreadsheetml/2006/main" count="95" uniqueCount="68">
  <si>
    <t>※近畿日本ツーリストの会計基準に基づく期末決算処理によるものであり、販売の実勢としては対前年同月比220％</t>
  </si>
  <si>
    <t>北海道旅客鉄道</t>
  </si>
  <si>
    <t>郵船トラベル</t>
  </si>
  <si>
    <t>トラベルプラザインターナショナル</t>
  </si>
  <si>
    <t>オーエムシーカード</t>
  </si>
  <si>
    <t>アールアンドシーツアーズ</t>
  </si>
  <si>
    <t>小田急トラベル</t>
  </si>
  <si>
    <t>沖縄ツーリスト</t>
  </si>
  <si>
    <t>ジャルトラベル北海道</t>
  </si>
  <si>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</si>
  <si>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</si>
  <si>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</si>
  <si>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</si>
  <si>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</si>
  <si>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</si>
  <si>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</si>
  <si>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</si>
  <si>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</si>
  <si>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</si>
  <si>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</si>
  <si>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</si>
  <si>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</si>
  <si>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※ジャルトラベルについて、前年同月額は旧ジャパンツアーシステムの本社・東北支社のみの数値であり、統合他社の数値は含まない。</t>
  </si>
  <si>
    <t>（単位：千円）</t>
  </si>
  <si>
    <t>海　外　旅　行</t>
  </si>
  <si>
    <t>外 国 人 旅 行</t>
  </si>
  <si>
    <t>国　内　旅　行</t>
  </si>
  <si>
    <t>合　　　計</t>
  </si>
  <si>
    <t>前年比</t>
  </si>
  <si>
    <t>会　　　　　　社　　　　　　名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</si>
  <si>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</si>
  <si>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</si>
  <si>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</si>
  <si>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</si>
  <si>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</si>
  <si>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</si>
  <si>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</si>
  <si>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</si>
  <si>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</si>
  <si>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</si>
  <si>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</si>
  <si>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</si>
  <si>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</si>
  <si>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</si>
  <si>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</si>
  <si>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</si>
  <si>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</si>
  <si>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</si>
  <si>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</si>
  <si>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</si>
  <si>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</si>
  <si>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</si>
  <si>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</si>
  <si>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</si>
  <si>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</si>
  <si>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</si>
  <si>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</si>
  <si>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</si>
  <si>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</si>
  <si>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小　　　　　　　　　計</t>
  </si>
  <si>
    <t>合　　　　　　　　　計</t>
  </si>
  <si>
    <t>2004年6月主要旅行業者50社の旅行取扱状況速報</t>
  </si>
  <si>
    <t>　　－　　</t>
  </si>
  <si>
    <t>※1,173,713</t>
  </si>
  <si>
    <t>※1,394,178</t>
  </si>
  <si>
    <t>※81,890</t>
  </si>
  <si>
    <t>※5,873,214</t>
  </si>
  <si>
    <t>※4,397,146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</si>
</sst>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0.0%"/>
    <numFmt numFmtId="184" formatCode="0.00;[Red]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  <font>
      <sz val="10"/>
      <name val="平成角ゴシック"/>
      <family val="0"/>
    </font>
    <font>
      <sz val="9"/>
      <name val="平成角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8" fontId="7" fillId="0" borderId="3" xfId="17" applyFont="1" applyBorder="1" applyAlignment="1">
      <alignment/>
    </xf>
    <xf numFmtId="177" fontId="7" fillId="0" borderId="1" xfId="0" applyNumberFormat="1" applyFont="1" applyBorder="1" applyAlignment="1">
      <alignment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38" fontId="7" fillId="0" borderId="5" xfId="17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4" xfId="17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shrinkToFit="1"/>
      <protection/>
    </xf>
    <xf numFmtId="182" fontId="7" fillId="0" borderId="2" xfId="17" applyNumberFormat="1" applyFont="1" applyBorder="1" applyAlignment="1">
      <alignment/>
    </xf>
    <xf numFmtId="38" fontId="7" fillId="0" borderId="4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0" fontId="7" fillId="0" borderId="4" xfId="0" applyFont="1" applyBorder="1" applyAlignment="1">
      <alignment shrinkToFit="1"/>
    </xf>
    <xf numFmtId="38" fontId="7" fillId="0" borderId="6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5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8" fontId="7" fillId="0" borderId="10" xfId="17" applyFont="1" applyBorder="1" applyAlignment="1">
      <alignment/>
    </xf>
    <xf numFmtId="183" fontId="7" fillId="0" borderId="2" xfId="15" applyNumberFormat="1" applyFont="1" applyBorder="1" applyAlignment="1">
      <alignment/>
    </xf>
    <xf numFmtId="183" fontId="7" fillId="0" borderId="4" xfId="15" applyNumberFormat="1" applyFont="1" applyBorder="1" applyAlignment="1">
      <alignment/>
    </xf>
    <xf numFmtId="183" fontId="7" fillId="0" borderId="10" xfId="15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3" fontId="7" fillId="0" borderId="3" xfId="0" applyNumberFormat="1" applyFont="1" applyBorder="1" applyAlignment="1">
      <alignment/>
    </xf>
    <xf numFmtId="182" fontId="7" fillId="0" borderId="4" xfId="17" applyNumberFormat="1" applyFont="1" applyBorder="1" applyAlignment="1" applyProtection="1">
      <alignment horizontal="right"/>
      <protection locked="0"/>
    </xf>
    <xf numFmtId="184" fontId="7" fillId="0" borderId="4" xfId="0" applyNumberFormat="1" applyFont="1" applyBorder="1" applyAlignment="1">
      <alignment/>
    </xf>
    <xf numFmtId="183" fontId="10" fillId="0" borderId="2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8" fontId="9" fillId="0" borderId="0" xfId="17" applyFont="1" applyBorder="1" applyAlignment="1">
      <alignment/>
    </xf>
    <xf numFmtId="183" fontId="9" fillId="0" borderId="0" xfId="15" applyNumberFormat="1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O15" sqref="O15"/>
    </sheetView>
  </sheetViews>
  <sheetFormatPr defaultColWidth="11.00390625" defaultRowHeight="13.5"/>
  <cols>
    <col min="1" max="1" width="34.25390625" style="1" customWidth="1"/>
    <col min="2" max="2" width="0.2421875" style="1" hidden="1" customWidth="1"/>
    <col min="3" max="3" width="11.125" style="1" customWidth="1"/>
    <col min="4" max="4" width="10.875" style="1" hidden="1" customWidth="1"/>
    <col min="5" max="5" width="7.75390625" style="1" customWidth="1"/>
    <col min="6" max="6" width="9.875" style="1" customWidth="1"/>
    <col min="7" max="7" width="9.875" style="1" hidden="1" customWidth="1"/>
    <col min="8" max="8" width="7.875" style="1" customWidth="1"/>
    <col min="9" max="9" width="11.125" style="1" bestFit="1" customWidth="1"/>
    <col min="10" max="10" width="11.125" style="1" hidden="1" customWidth="1"/>
    <col min="11" max="11" width="7.75390625" style="1" customWidth="1"/>
    <col min="12" max="12" width="11.125" style="1" customWidth="1"/>
    <col min="13" max="13" width="11.125" style="1" hidden="1" customWidth="1"/>
    <col min="14" max="14" width="7.875" style="1" customWidth="1"/>
    <col min="15" max="16384" width="8.75390625" style="1" customWidth="1"/>
  </cols>
  <sheetData>
    <row r="1" spans="1:14" ht="17.25" customHeight="1">
      <c r="A1" s="23" t="s">
        <v>61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7" t="s">
        <v>23</v>
      </c>
    </row>
    <row r="2" spans="1:14" ht="16.5" customHeight="1">
      <c r="A2" s="38" t="s">
        <v>29</v>
      </c>
      <c r="B2" s="2"/>
      <c r="C2" s="28" t="s">
        <v>24</v>
      </c>
      <c r="D2" s="29"/>
      <c r="E2" s="29"/>
      <c r="F2" s="28" t="s">
        <v>25</v>
      </c>
      <c r="G2" s="29"/>
      <c r="H2" s="29"/>
      <c r="I2" s="28" t="s">
        <v>26</v>
      </c>
      <c r="J2" s="28"/>
      <c r="K2" s="29"/>
      <c r="L2" s="28" t="s">
        <v>27</v>
      </c>
      <c r="M2" s="29"/>
      <c r="N2" s="30"/>
    </row>
    <row r="3" spans="1:14" ht="15">
      <c r="A3" s="39"/>
      <c r="B3" s="2"/>
      <c r="C3" s="31">
        <v>38139</v>
      </c>
      <c r="D3" s="31">
        <v>37773</v>
      </c>
      <c r="E3" s="32" t="s">
        <v>28</v>
      </c>
      <c r="F3" s="31">
        <v>38139</v>
      </c>
      <c r="G3" s="31">
        <v>37773</v>
      </c>
      <c r="H3" s="32" t="s">
        <v>28</v>
      </c>
      <c r="I3" s="31">
        <v>38139</v>
      </c>
      <c r="J3" s="31">
        <v>37773</v>
      </c>
      <c r="K3" s="32" t="s">
        <v>28</v>
      </c>
      <c r="L3" s="31">
        <v>38139</v>
      </c>
      <c r="M3" s="31">
        <v>37773</v>
      </c>
      <c r="N3" s="32" t="s">
        <v>28</v>
      </c>
    </row>
    <row r="4" spans="1:14" ht="16.5" customHeight="1">
      <c r="A4" s="12" t="s">
        <v>30</v>
      </c>
      <c r="B4" s="5">
        <v>1</v>
      </c>
      <c r="C4" s="13">
        <v>33340338</v>
      </c>
      <c r="D4" s="13">
        <v>16428263</v>
      </c>
      <c r="E4" s="40">
        <f>SUM(C4/D4)</f>
        <v>2.029449978978301</v>
      </c>
      <c r="F4" s="13">
        <v>1376563</v>
      </c>
      <c r="G4" s="13">
        <v>1266387</v>
      </c>
      <c r="H4" s="35">
        <f>SUM(F4/G4)</f>
        <v>1.087000261373498</v>
      </c>
      <c r="I4" s="13">
        <v>70091518</v>
      </c>
      <c r="J4" s="13">
        <v>72463939</v>
      </c>
      <c r="K4" s="35">
        <f>SUM(I4/J4)</f>
        <v>0.9672606674058941</v>
      </c>
      <c r="L4" s="5">
        <f aca="true" t="shared" si="0" ref="L4:M8">+C4+F4+I4</f>
        <v>104808419</v>
      </c>
      <c r="M4" s="5">
        <f t="shared" si="0"/>
        <v>90158589</v>
      </c>
      <c r="N4" s="6">
        <f>IF(OR(L4=0,M4=0),"　　－　　",ROUND(L4/M4*100,1))</f>
        <v>116.2</v>
      </c>
    </row>
    <row r="5" spans="1:14" ht="16.5" customHeight="1">
      <c r="A5" s="14" t="s">
        <v>31</v>
      </c>
      <c r="B5" s="7">
        <v>2</v>
      </c>
      <c r="C5" s="13">
        <v>16968633</v>
      </c>
      <c r="D5" s="13" t="s">
        <v>63</v>
      </c>
      <c r="E5" s="35">
        <v>14.457</v>
      </c>
      <c r="F5" s="13">
        <v>755800</v>
      </c>
      <c r="G5" s="13">
        <v>393202</v>
      </c>
      <c r="H5" s="35">
        <f>SUM(F5/G5)</f>
        <v>1.9221672321097045</v>
      </c>
      <c r="I5" s="13">
        <v>30278280</v>
      </c>
      <c r="J5" s="13">
        <v>26611650</v>
      </c>
      <c r="K5" s="35">
        <f>SUM(I5/J5)</f>
        <v>1.1377828883214682</v>
      </c>
      <c r="L5" s="7">
        <f t="shared" si="0"/>
        <v>48002713</v>
      </c>
      <c r="M5" s="7" t="e">
        <f t="shared" si="0"/>
        <v>#VALUE!</v>
      </c>
      <c r="N5" s="36" t="e">
        <f>SUM(L5/M5)</f>
        <v>#VALUE!</v>
      </c>
    </row>
    <row r="6" spans="1:14" ht="16.5" customHeight="1">
      <c r="A6" s="14" t="s">
        <v>32</v>
      </c>
      <c r="B6" s="7">
        <v>3</v>
      </c>
      <c r="C6" s="13">
        <v>12182840</v>
      </c>
      <c r="D6" s="13">
        <v>5849657</v>
      </c>
      <c r="E6" s="35">
        <f aca="true" t="shared" si="1" ref="E6:E56">SUM(C6/D6)</f>
        <v>2.0826588635880703</v>
      </c>
      <c r="F6" s="13">
        <v>356643</v>
      </c>
      <c r="G6" s="13">
        <v>190179</v>
      </c>
      <c r="H6" s="35">
        <f>SUM(F6/G6)</f>
        <v>1.8753016894609815</v>
      </c>
      <c r="I6" s="13">
        <v>24128019</v>
      </c>
      <c r="J6" s="13">
        <v>26142988</v>
      </c>
      <c r="K6" s="35">
        <f aca="true" t="shared" si="2" ref="K6:K15">SUM(I6/J6)</f>
        <v>0.9229250688559395</v>
      </c>
      <c r="L6" s="7">
        <f t="shared" si="0"/>
        <v>36667502</v>
      </c>
      <c r="M6" s="7">
        <f t="shared" si="0"/>
        <v>32182824</v>
      </c>
      <c r="N6" s="36">
        <f aca="true" t="shared" si="3" ref="N6:N56">SUM(L6/M6)</f>
        <v>1.1393500458505443</v>
      </c>
    </row>
    <row r="7" spans="1:14" ht="16.5" customHeight="1">
      <c r="A7" s="14" t="s">
        <v>33</v>
      </c>
      <c r="B7" s="7">
        <v>4</v>
      </c>
      <c r="C7" s="13">
        <v>21110009</v>
      </c>
      <c r="D7" s="13">
        <v>8691757</v>
      </c>
      <c r="E7" s="35">
        <f t="shared" si="1"/>
        <v>2.42873897648082</v>
      </c>
      <c r="F7" s="13">
        <v>81666</v>
      </c>
      <c r="G7" s="13">
        <v>75926</v>
      </c>
      <c r="H7" s="35">
        <f>SUM(F7/G7)</f>
        <v>1.0755999262439744</v>
      </c>
      <c r="I7" s="13">
        <v>8412336</v>
      </c>
      <c r="J7" s="13">
        <v>13128035</v>
      </c>
      <c r="K7" s="35">
        <f t="shared" si="2"/>
        <v>0.6407917102597609</v>
      </c>
      <c r="L7" s="7">
        <f t="shared" si="0"/>
        <v>29604011</v>
      </c>
      <c r="M7" s="7">
        <f t="shared" si="0"/>
        <v>21895718</v>
      </c>
      <c r="N7" s="36">
        <f t="shared" si="3"/>
        <v>1.352045683087442</v>
      </c>
    </row>
    <row r="8" spans="1:14" ht="16.5" customHeight="1">
      <c r="A8" s="14" t="s">
        <v>34</v>
      </c>
      <c r="B8" s="7">
        <v>5</v>
      </c>
      <c r="C8" s="13">
        <v>3753764</v>
      </c>
      <c r="D8" s="13">
        <v>1653522</v>
      </c>
      <c r="E8" s="35">
        <f t="shared" si="1"/>
        <v>2.27016271933485</v>
      </c>
      <c r="F8" s="13">
        <v>1987</v>
      </c>
      <c r="G8" s="13">
        <v>1337</v>
      </c>
      <c r="H8" s="35">
        <f>SUM(F8/G8)</f>
        <v>1.4861630516080777</v>
      </c>
      <c r="I8" s="13">
        <v>12942012</v>
      </c>
      <c r="J8" s="13">
        <v>12695419</v>
      </c>
      <c r="K8" s="35">
        <f t="shared" si="2"/>
        <v>1.0194237779784976</v>
      </c>
      <c r="L8" s="7">
        <f t="shared" si="0"/>
        <v>16697763</v>
      </c>
      <c r="M8" s="7">
        <f t="shared" si="0"/>
        <v>14350278</v>
      </c>
      <c r="N8" s="36">
        <f t="shared" si="3"/>
        <v>1.1635846357819688</v>
      </c>
    </row>
    <row r="9" spans="1:14" ht="16.5" customHeight="1">
      <c r="A9" s="14" t="s">
        <v>35</v>
      </c>
      <c r="B9" s="7">
        <v>6</v>
      </c>
      <c r="C9" s="13">
        <v>15413433</v>
      </c>
      <c r="D9" s="13">
        <v>9227300</v>
      </c>
      <c r="E9" s="35">
        <f t="shared" si="1"/>
        <v>1.6704163731535768</v>
      </c>
      <c r="F9" s="13">
        <v>0</v>
      </c>
      <c r="G9" s="13">
        <v>0</v>
      </c>
      <c r="H9" s="42" t="s">
        <v>62</v>
      </c>
      <c r="I9" s="13">
        <v>823721</v>
      </c>
      <c r="J9" s="13">
        <v>635839</v>
      </c>
      <c r="K9" s="35">
        <f t="shared" si="2"/>
        <v>1.2954867505767969</v>
      </c>
      <c r="L9" s="7">
        <f>+C9+F9+I9</f>
        <v>16237154</v>
      </c>
      <c r="M9" s="7">
        <f aca="true" t="shared" si="4" ref="L9:M12">+D9+G9+J9</f>
        <v>9863139</v>
      </c>
      <c r="N9" s="36">
        <f t="shared" si="3"/>
        <v>1.6462460885930938</v>
      </c>
    </row>
    <row r="10" spans="1:14" ht="16.5" customHeight="1">
      <c r="A10" s="14" t="s">
        <v>36</v>
      </c>
      <c r="B10" s="7">
        <v>7</v>
      </c>
      <c r="C10" s="13">
        <v>15778251</v>
      </c>
      <c r="D10" s="13">
        <v>12663670</v>
      </c>
      <c r="E10" s="35">
        <f t="shared" si="1"/>
        <v>1.245946159367703</v>
      </c>
      <c r="F10" s="13">
        <v>87179</v>
      </c>
      <c r="G10" s="13">
        <v>23740</v>
      </c>
      <c r="H10" s="35">
        <f aca="true" t="shared" si="5" ref="H10:H15">SUM(F10/G10)</f>
        <v>3.672240943555181</v>
      </c>
      <c r="I10" s="13">
        <v>11864391</v>
      </c>
      <c r="J10" s="13">
        <v>11181573</v>
      </c>
      <c r="K10" s="35">
        <f t="shared" si="2"/>
        <v>1.061066363381968</v>
      </c>
      <c r="L10" s="7">
        <f t="shared" si="4"/>
        <v>27729821</v>
      </c>
      <c r="M10" s="7">
        <f t="shared" si="4"/>
        <v>23868983</v>
      </c>
      <c r="N10" s="36">
        <f t="shared" si="3"/>
        <v>1.1617512568507842</v>
      </c>
    </row>
    <row r="11" spans="1:14" ht="16.5" customHeight="1">
      <c r="A11" s="14" t="s">
        <v>37</v>
      </c>
      <c r="B11" s="7">
        <v>8</v>
      </c>
      <c r="C11" s="13">
        <v>4457255</v>
      </c>
      <c r="D11" s="13">
        <v>2231997</v>
      </c>
      <c r="E11" s="35">
        <f t="shared" si="1"/>
        <v>1.9969807307088674</v>
      </c>
      <c r="F11" s="13">
        <v>112560</v>
      </c>
      <c r="G11" s="13">
        <v>82545</v>
      </c>
      <c r="H11" s="35">
        <f t="shared" si="5"/>
        <v>1.3636198437216065</v>
      </c>
      <c r="I11" s="13">
        <v>11941019</v>
      </c>
      <c r="J11" s="13">
        <v>12554361</v>
      </c>
      <c r="K11" s="35">
        <f t="shared" si="2"/>
        <v>0.9511451040797696</v>
      </c>
      <c r="L11" s="7">
        <f t="shared" si="4"/>
        <v>16510834</v>
      </c>
      <c r="M11" s="7">
        <f t="shared" si="4"/>
        <v>14868903</v>
      </c>
      <c r="N11" s="36">
        <f t="shared" si="3"/>
        <v>1.1104271781179822</v>
      </c>
    </row>
    <row r="12" spans="1:14" ht="16.5" customHeight="1">
      <c r="A12" s="14" t="s">
        <v>38</v>
      </c>
      <c r="B12" s="7">
        <v>9</v>
      </c>
      <c r="C12" s="13">
        <v>9523943</v>
      </c>
      <c r="D12" s="13">
        <v>5710760</v>
      </c>
      <c r="E12" s="35">
        <f t="shared" si="1"/>
        <v>1.6677190076277062</v>
      </c>
      <c r="F12" s="13">
        <v>135525</v>
      </c>
      <c r="G12" s="13">
        <v>87552</v>
      </c>
      <c r="H12" s="35">
        <f t="shared" si="5"/>
        <v>1.547937225877193</v>
      </c>
      <c r="I12" s="13">
        <v>2978740</v>
      </c>
      <c r="J12" s="13">
        <v>3693971</v>
      </c>
      <c r="K12" s="35">
        <f t="shared" si="2"/>
        <v>0.8063788264715668</v>
      </c>
      <c r="L12" s="7">
        <f t="shared" si="4"/>
        <v>12638208</v>
      </c>
      <c r="M12" s="7">
        <f t="shared" si="4"/>
        <v>9492283</v>
      </c>
      <c r="N12" s="36">
        <f t="shared" si="3"/>
        <v>1.3314192170629553</v>
      </c>
    </row>
    <row r="13" spans="1:14" ht="16.5" customHeight="1">
      <c r="A13" s="14" t="s">
        <v>39</v>
      </c>
      <c r="B13" s="4">
        <v>24</v>
      </c>
      <c r="C13" s="13">
        <v>0</v>
      </c>
      <c r="D13" s="13">
        <v>0</v>
      </c>
      <c r="E13" s="9" t="s">
        <v>62</v>
      </c>
      <c r="F13" s="13">
        <v>12243</v>
      </c>
      <c r="G13" s="13">
        <v>2192</v>
      </c>
      <c r="H13" s="35">
        <f t="shared" si="5"/>
        <v>5.585310218978102</v>
      </c>
      <c r="I13" s="13">
        <v>8109895</v>
      </c>
      <c r="J13" s="13">
        <v>8419220</v>
      </c>
      <c r="K13" s="35">
        <f t="shared" si="2"/>
        <v>0.9632596606336454</v>
      </c>
      <c r="L13" s="7">
        <f aca="true" t="shared" si="6" ref="L13:M20">+C13+F13+I13</f>
        <v>8122138</v>
      </c>
      <c r="M13" s="7">
        <f t="shared" si="6"/>
        <v>8421412</v>
      </c>
      <c r="N13" s="36">
        <f t="shared" si="3"/>
        <v>0.9644627290530376</v>
      </c>
    </row>
    <row r="14" spans="1:14" ht="16.5" customHeight="1">
      <c r="A14" s="14" t="s">
        <v>40</v>
      </c>
      <c r="B14" s="7">
        <v>11</v>
      </c>
      <c r="C14" s="13">
        <v>1988662</v>
      </c>
      <c r="D14" s="13">
        <v>622798</v>
      </c>
      <c r="E14" s="35">
        <f t="shared" si="1"/>
        <v>3.193109162200264</v>
      </c>
      <c r="F14" s="13">
        <v>44417</v>
      </c>
      <c r="G14" s="13">
        <v>30706</v>
      </c>
      <c r="H14" s="35">
        <f t="shared" si="5"/>
        <v>1.4465251090991988</v>
      </c>
      <c r="I14" s="13">
        <v>8921676</v>
      </c>
      <c r="J14" s="13">
        <v>9659922</v>
      </c>
      <c r="K14" s="35">
        <f t="shared" si="2"/>
        <v>0.9235764015485839</v>
      </c>
      <c r="L14" s="7">
        <f t="shared" si="6"/>
        <v>10954755</v>
      </c>
      <c r="M14" s="7">
        <f t="shared" si="6"/>
        <v>10313426</v>
      </c>
      <c r="N14" s="36">
        <f t="shared" si="3"/>
        <v>1.0621838950509752</v>
      </c>
    </row>
    <row r="15" spans="1:14" ht="16.5" customHeight="1">
      <c r="A15" s="14" t="s">
        <v>41</v>
      </c>
      <c r="B15" s="7">
        <v>12</v>
      </c>
      <c r="C15" s="13">
        <v>1475845</v>
      </c>
      <c r="D15" s="13">
        <v>362383</v>
      </c>
      <c r="E15" s="35">
        <f t="shared" si="1"/>
        <v>4.072611022040217</v>
      </c>
      <c r="F15" s="13">
        <v>25754</v>
      </c>
      <c r="G15" s="13">
        <v>16662</v>
      </c>
      <c r="H15" s="35">
        <f t="shared" si="5"/>
        <v>1.5456727883807466</v>
      </c>
      <c r="I15" s="13">
        <v>7918723</v>
      </c>
      <c r="J15" s="13">
        <v>8077994</v>
      </c>
      <c r="K15" s="35">
        <f t="shared" si="2"/>
        <v>0.9802833475736674</v>
      </c>
      <c r="L15" s="7">
        <f t="shared" si="6"/>
        <v>9420322</v>
      </c>
      <c r="M15" s="7">
        <f t="shared" si="6"/>
        <v>8457039</v>
      </c>
      <c r="N15" s="36">
        <f t="shared" si="3"/>
        <v>1.1139031048573858</v>
      </c>
    </row>
    <row r="16" spans="1:14" ht="16.5" customHeight="1">
      <c r="A16" s="14" t="s">
        <v>42</v>
      </c>
      <c r="B16" s="7">
        <v>10</v>
      </c>
      <c r="C16" s="13">
        <v>8694720</v>
      </c>
      <c r="D16" s="13">
        <v>4412131</v>
      </c>
      <c r="E16" s="35">
        <f t="shared" si="1"/>
        <v>1.970639584364109</v>
      </c>
      <c r="F16" s="13">
        <v>0</v>
      </c>
      <c r="G16" s="13">
        <v>0</v>
      </c>
      <c r="H16" s="42" t="s">
        <v>62</v>
      </c>
      <c r="I16" s="13">
        <v>0</v>
      </c>
      <c r="J16" s="13">
        <v>0</v>
      </c>
      <c r="K16" s="8" t="str">
        <f>IF(OR(I16=0,J16=0),"　　－　　",ROUND(I16/J16*100,1))</f>
        <v>　　－　　</v>
      </c>
      <c r="L16" s="7">
        <f t="shared" si="6"/>
        <v>8694720</v>
      </c>
      <c r="M16" s="7">
        <f t="shared" si="6"/>
        <v>4412131</v>
      </c>
      <c r="N16" s="36">
        <f t="shared" si="3"/>
        <v>1.970639584364109</v>
      </c>
    </row>
    <row r="17" spans="1:14" ht="16.5" customHeight="1">
      <c r="A17" s="15" t="s">
        <v>43</v>
      </c>
      <c r="B17" s="7">
        <v>18</v>
      </c>
      <c r="C17" s="13">
        <v>13376408</v>
      </c>
      <c r="D17" s="13">
        <v>15364005</v>
      </c>
      <c r="E17" s="35">
        <f t="shared" si="1"/>
        <v>0.8706328851103602</v>
      </c>
      <c r="F17" s="13">
        <v>0</v>
      </c>
      <c r="G17" s="13">
        <v>0</v>
      </c>
      <c r="H17" s="42" t="s">
        <v>62</v>
      </c>
      <c r="I17" s="13">
        <v>0</v>
      </c>
      <c r="J17" s="13">
        <v>0</v>
      </c>
      <c r="K17" s="8" t="str">
        <f>IF(OR(I17=0,J17=0),"　　－　　",ROUND(I17/J17*100,1))</f>
        <v>　　－　　</v>
      </c>
      <c r="L17" s="7">
        <f t="shared" si="6"/>
        <v>13376408</v>
      </c>
      <c r="M17" s="7">
        <f t="shared" si="6"/>
        <v>15364005</v>
      </c>
      <c r="N17" s="36">
        <f t="shared" si="3"/>
        <v>0.8706328851103602</v>
      </c>
    </row>
    <row r="18" spans="1:14" ht="16.5" customHeight="1">
      <c r="A18" s="14" t="s">
        <v>44</v>
      </c>
      <c r="B18" s="7">
        <v>13</v>
      </c>
      <c r="C18" s="13">
        <v>880628</v>
      </c>
      <c r="D18" s="13">
        <v>288108</v>
      </c>
      <c r="E18" s="35">
        <f t="shared" si="1"/>
        <v>3.0565898899023978</v>
      </c>
      <c r="F18" s="13">
        <v>3062</v>
      </c>
      <c r="G18" s="13">
        <v>857</v>
      </c>
      <c r="H18" s="35">
        <f>SUM(F18/G18)</f>
        <v>3.572928821470245</v>
      </c>
      <c r="I18" s="13">
        <v>6798879</v>
      </c>
      <c r="J18" s="13">
        <v>7022941</v>
      </c>
      <c r="K18" s="35">
        <f aca="true" t="shared" si="7" ref="K18:K56">SUM(I18/J18)</f>
        <v>0.9680957023560357</v>
      </c>
      <c r="L18" s="7">
        <f t="shared" si="6"/>
        <v>7682569</v>
      </c>
      <c r="M18" s="7">
        <f t="shared" si="6"/>
        <v>7311906</v>
      </c>
      <c r="N18" s="36">
        <f t="shared" si="3"/>
        <v>1.0506930751024426</v>
      </c>
    </row>
    <row r="19" spans="1:14" ht="16.5" customHeight="1">
      <c r="A19" s="14" t="s">
        <v>45</v>
      </c>
      <c r="B19" s="7">
        <v>15</v>
      </c>
      <c r="C19" s="13">
        <v>264752</v>
      </c>
      <c r="D19" s="13">
        <v>130404</v>
      </c>
      <c r="E19" s="35">
        <f t="shared" si="1"/>
        <v>2.030244471028496</v>
      </c>
      <c r="F19" s="13">
        <v>0</v>
      </c>
      <c r="G19" s="13">
        <v>0</v>
      </c>
      <c r="H19" s="42" t="s">
        <v>62</v>
      </c>
      <c r="I19" s="13">
        <v>5594147</v>
      </c>
      <c r="J19" s="13">
        <v>5777310</v>
      </c>
      <c r="K19" s="35">
        <f t="shared" si="7"/>
        <v>0.968296144745565</v>
      </c>
      <c r="L19" s="7">
        <f t="shared" si="6"/>
        <v>5858899</v>
      </c>
      <c r="M19" s="7">
        <f t="shared" si="6"/>
        <v>5907714</v>
      </c>
      <c r="N19" s="36">
        <f t="shared" si="3"/>
        <v>0.9917370746112625</v>
      </c>
    </row>
    <row r="20" spans="1:14" ht="16.5" customHeight="1">
      <c r="A20" s="14" t="s">
        <v>46</v>
      </c>
      <c r="B20" s="7">
        <v>14</v>
      </c>
      <c r="C20" s="13">
        <v>1907549</v>
      </c>
      <c r="D20" s="41" t="s">
        <v>64</v>
      </c>
      <c r="E20" s="35">
        <v>1.368</v>
      </c>
      <c r="F20" s="13">
        <v>60488</v>
      </c>
      <c r="G20" s="41" t="s">
        <v>65</v>
      </c>
      <c r="H20" s="35">
        <v>0.73</v>
      </c>
      <c r="I20" s="13">
        <v>3381875</v>
      </c>
      <c r="J20" s="41" t="s">
        <v>67</v>
      </c>
      <c r="K20" s="35">
        <v>0.769</v>
      </c>
      <c r="L20" s="7">
        <f t="shared" si="6"/>
        <v>5349912</v>
      </c>
      <c r="M20" s="16" t="s">
        <v>66</v>
      </c>
      <c r="N20" s="36">
        <f>SUM(L20/5873214)</f>
        <v>0.9109002328197133</v>
      </c>
    </row>
    <row r="21" spans="1:14" ht="16.5" customHeight="1">
      <c r="A21" s="14" t="s">
        <v>47</v>
      </c>
      <c r="B21" s="7">
        <v>16</v>
      </c>
      <c r="C21" s="13">
        <v>1752889</v>
      </c>
      <c r="D21" s="13">
        <v>737113</v>
      </c>
      <c r="E21" s="35">
        <f t="shared" si="1"/>
        <v>2.378046513899497</v>
      </c>
      <c r="F21" s="13">
        <v>3270</v>
      </c>
      <c r="G21" s="13">
        <v>5728</v>
      </c>
      <c r="H21" s="35">
        <f>SUM(F21/G21)</f>
        <v>0.5708798882681564</v>
      </c>
      <c r="I21" s="13">
        <v>2455103</v>
      </c>
      <c r="J21" s="13">
        <v>2457142</v>
      </c>
      <c r="K21" s="35">
        <f t="shared" si="7"/>
        <v>0.9991701741291306</v>
      </c>
      <c r="L21" s="7">
        <f aca="true" t="shared" si="8" ref="L21:L27">+C21+F21+I21</f>
        <v>4211262</v>
      </c>
      <c r="M21" s="7">
        <f aca="true" t="shared" si="9" ref="M21:M27">+D21+G21+J21</f>
        <v>3199983</v>
      </c>
      <c r="N21" s="36">
        <f t="shared" si="3"/>
        <v>1.3160263663900715</v>
      </c>
    </row>
    <row r="22" spans="1:14" ht="16.5" customHeight="1">
      <c r="A22" s="11" t="s">
        <v>48</v>
      </c>
      <c r="B22" s="4">
        <v>33</v>
      </c>
      <c r="C22" s="13">
        <v>859907</v>
      </c>
      <c r="D22" s="13">
        <v>325906</v>
      </c>
      <c r="E22" s="35">
        <f t="shared" si="1"/>
        <v>2.6385123317766475</v>
      </c>
      <c r="F22" s="13">
        <v>0</v>
      </c>
      <c r="G22" s="13">
        <v>0</v>
      </c>
      <c r="H22" s="42" t="s">
        <v>62</v>
      </c>
      <c r="I22" s="13">
        <v>2799800</v>
      </c>
      <c r="J22" s="13">
        <v>2963165</v>
      </c>
      <c r="K22" s="35">
        <f t="shared" si="7"/>
        <v>0.9448680718083535</v>
      </c>
      <c r="L22" s="17">
        <f aca="true" t="shared" si="10" ref="L22:M25">+C22+F22+I22</f>
        <v>3659707</v>
      </c>
      <c r="M22" s="17">
        <f t="shared" si="10"/>
        <v>3289071</v>
      </c>
      <c r="N22" s="36">
        <f t="shared" si="3"/>
        <v>1.1126871387087722</v>
      </c>
    </row>
    <row r="23" spans="1:15" ht="16.5" customHeight="1">
      <c r="A23" s="14" t="s">
        <v>49</v>
      </c>
      <c r="B23" s="4">
        <v>21</v>
      </c>
      <c r="C23" s="13">
        <v>1674601</v>
      </c>
      <c r="D23" s="13">
        <v>1020188</v>
      </c>
      <c r="E23" s="35">
        <f t="shared" si="1"/>
        <v>1.6414631420875367</v>
      </c>
      <c r="F23" s="13">
        <v>9123</v>
      </c>
      <c r="G23" s="13">
        <v>11089</v>
      </c>
      <c r="H23" s="35">
        <f>SUM(F23/G23)</f>
        <v>0.8227071873027324</v>
      </c>
      <c r="I23" s="13">
        <v>2375768</v>
      </c>
      <c r="J23" s="13">
        <v>2471212</v>
      </c>
      <c r="K23" s="35">
        <f t="shared" si="7"/>
        <v>0.9613776559841891</v>
      </c>
      <c r="L23" s="7">
        <f t="shared" si="10"/>
        <v>4059492</v>
      </c>
      <c r="M23" s="7">
        <f t="shared" si="10"/>
        <v>3502489</v>
      </c>
      <c r="N23" s="36">
        <f t="shared" si="3"/>
        <v>1.1590306207956684</v>
      </c>
      <c r="O23" s="4"/>
    </row>
    <row r="24" spans="1:15" ht="16.5" customHeight="1">
      <c r="A24" s="11" t="s">
        <v>50</v>
      </c>
      <c r="B24" s="7">
        <v>22</v>
      </c>
      <c r="C24" s="13">
        <v>655157</v>
      </c>
      <c r="D24" s="13">
        <v>352182</v>
      </c>
      <c r="E24" s="35">
        <f t="shared" si="1"/>
        <v>1.8602796281468104</v>
      </c>
      <c r="F24" s="13">
        <v>0</v>
      </c>
      <c r="G24" s="13">
        <v>0</v>
      </c>
      <c r="H24" s="42" t="s">
        <v>62</v>
      </c>
      <c r="I24" s="13">
        <v>2493270</v>
      </c>
      <c r="J24" s="13">
        <v>2454731</v>
      </c>
      <c r="K24" s="35">
        <f t="shared" si="7"/>
        <v>1.0156998872788912</v>
      </c>
      <c r="L24" s="7">
        <f t="shared" si="10"/>
        <v>3148427</v>
      </c>
      <c r="M24" s="7">
        <f t="shared" si="10"/>
        <v>2806913</v>
      </c>
      <c r="N24" s="36">
        <f t="shared" si="3"/>
        <v>1.1216688939058674</v>
      </c>
      <c r="O24" s="2"/>
    </row>
    <row r="25" spans="1:14" ht="16.5" customHeight="1">
      <c r="A25" s="14" t="s">
        <v>51</v>
      </c>
      <c r="B25" s="7">
        <v>20</v>
      </c>
      <c r="C25" s="13">
        <v>974843</v>
      </c>
      <c r="D25" s="13">
        <v>236650</v>
      </c>
      <c r="E25" s="35">
        <f t="shared" si="1"/>
        <v>4.119345024297486</v>
      </c>
      <c r="F25" s="13">
        <v>4980</v>
      </c>
      <c r="G25" s="13">
        <v>50</v>
      </c>
      <c r="H25" s="35">
        <f>SUM(F25/G25)</f>
        <v>99.6</v>
      </c>
      <c r="I25" s="13">
        <v>3254030</v>
      </c>
      <c r="J25" s="13">
        <v>3440060</v>
      </c>
      <c r="K25" s="35">
        <f t="shared" si="7"/>
        <v>0.945922454840904</v>
      </c>
      <c r="L25" s="7">
        <f t="shared" si="10"/>
        <v>4233853</v>
      </c>
      <c r="M25" s="7">
        <f t="shared" si="10"/>
        <v>3676760</v>
      </c>
      <c r="N25" s="36">
        <f t="shared" si="3"/>
        <v>1.1515173685527476</v>
      </c>
    </row>
    <row r="26" spans="1:14" ht="16.5" customHeight="1">
      <c r="A26" s="11" t="s">
        <v>52</v>
      </c>
      <c r="B26" s="7">
        <v>19</v>
      </c>
      <c r="C26" s="13">
        <v>619307</v>
      </c>
      <c r="D26" s="13">
        <v>218208</v>
      </c>
      <c r="E26" s="35">
        <f t="shared" si="1"/>
        <v>2.838149838686024</v>
      </c>
      <c r="F26" s="13">
        <v>11582</v>
      </c>
      <c r="G26" s="13">
        <v>2</v>
      </c>
      <c r="H26" s="43">
        <f>SUM(F26/G26)</f>
        <v>5791</v>
      </c>
      <c r="I26" s="13">
        <v>3273808</v>
      </c>
      <c r="J26" s="13">
        <v>3232389</v>
      </c>
      <c r="K26" s="35">
        <f t="shared" si="7"/>
        <v>1.012813742405385</v>
      </c>
      <c r="L26" s="7">
        <f t="shared" si="8"/>
        <v>3904697</v>
      </c>
      <c r="M26" s="7">
        <f t="shared" si="9"/>
        <v>3450599</v>
      </c>
      <c r="N26" s="36">
        <f t="shared" si="3"/>
        <v>1.1315997599257404</v>
      </c>
    </row>
    <row r="27" spans="1:15" ht="16.5" customHeight="1">
      <c r="A27" s="11" t="s">
        <v>53</v>
      </c>
      <c r="B27" s="17">
        <v>23</v>
      </c>
      <c r="C27" s="18">
        <v>3914718</v>
      </c>
      <c r="D27" s="18">
        <v>2126981</v>
      </c>
      <c r="E27" s="35">
        <f t="shared" si="1"/>
        <v>1.8405044520849034</v>
      </c>
      <c r="F27" s="18">
        <v>0</v>
      </c>
      <c r="G27" s="18">
        <v>0</v>
      </c>
      <c r="H27" s="42" t="s">
        <v>62</v>
      </c>
      <c r="I27" s="18">
        <v>392971</v>
      </c>
      <c r="J27" s="18">
        <v>369909</v>
      </c>
      <c r="K27" s="35">
        <f t="shared" si="7"/>
        <v>1.0623450632452847</v>
      </c>
      <c r="L27" s="7">
        <f t="shared" si="8"/>
        <v>4307689</v>
      </c>
      <c r="M27" s="7">
        <f t="shared" si="9"/>
        <v>2496890</v>
      </c>
      <c r="N27" s="36">
        <f t="shared" si="3"/>
        <v>1.725221775889206</v>
      </c>
      <c r="O27" s="2"/>
    </row>
    <row r="28" spans="1:14" ht="16.5" customHeight="1">
      <c r="A28" s="19" t="s">
        <v>54</v>
      </c>
      <c r="B28" s="4">
        <v>36</v>
      </c>
      <c r="C28" s="13">
        <v>3860963</v>
      </c>
      <c r="D28" s="13">
        <v>2241438</v>
      </c>
      <c r="E28" s="35">
        <f t="shared" si="1"/>
        <v>1.7225383883025094</v>
      </c>
      <c r="F28" s="13">
        <v>2473</v>
      </c>
      <c r="G28" s="13">
        <v>3188</v>
      </c>
      <c r="H28" s="35">
        <f>SUM(F28/G28)</f>
        <v>0.7757214554579673</v>
      </c>
      <c r="I28" s="13">
        <v>1146269</v>
      </c>
      <c r="J28" s="13">
        <v>968536</v>
      </c>
      <c r="K28" s="35">
        <f t="shared" si="7"/>
        <v>1.183506859837941</v>
      </c>
      <c r="L28" s="17">
        <f>+C28+F28+I28</f>
        <v>5009705</v>
      </c>
      <c r="M28" s="17">
        <f>+D28+G28+J28</f>
        <v>3213162</v>
      </c>
      <c r="N28" s="36">
        <f t="shared" si="3"/>
        <v>1.559119957225935</v>
      </c>
    </row>
    <row r="29" spans="1:14" ht="16.5" customHeight="1">
      <c r="A29" s="14" t="s">
        <v>55</v>
      </c>
      <c r="B29" s="10">
        <v>25</v>
      </c>
      <c r="C29" s="20">
        <v>169696</v>
      </c>
      <c r="D29" s="20">
        <v>71248</v>
      </c>
      <c r="E29" s="35">
        <f t="shared" si="1"/>
        <v>2.381765102178307</v>
      </c>
      <c r="F29" s="20">
        <v>0</v>
      </c>
      <c r="G29" s="20">
        <v>843</v>
      </c>
      <c r="H29" s="42" t="s">
        <v>62</v>
      </c>
      <c r="I29" s="20">
        <v>859826</v>
      </c>
      <c r="J29" s="20">
        <v>1142609</v>
      </c>
      <c r="K29" s="35">
        <f t="shared" si="7"/>
        <v>0.7525111389810513</v>
      </c>
      <c r="L29" s="10">
        <f>+C29+F29+I29</f>
        <v>1029522</v>
      </c>
      <c r="M29" s="10">
        <f>+D29+G29+J29</f>
        <v>1214700</v>
      </c>
      <c r="N29" s="36">
        <f t="shared" si="3"/>
        <v>0.8475524820943443</v>
      </c>
    </row>
    <row r="30" spans="1:14" ht="15" customHeight="1">
      <c r="A30" s="32" t="s">
        <v>59</v>
      </c>
      <c r="B30" s="7"/>
      <c r="C30" s="7">
        <f>SUM(C4:C29)</f>
        <v>175599111</v>
      </c>
      <c r="D30" s="7">
        <v>93534560</v>
      </c>
      <c r="E30" s="37">
        <f t="shared" si="1"/>
        <v>1.8773714336176917</v>
      </c>
      <c r="F30" s="7">
        <f>SUM(F4:F29)</f>
        <v>3085315</v>
      </c>
      <c r="G30" s="7">
        <v>2274075</v>
      </c>
      <c r="H30" s="37">
        <f>SUM(F30/G30)</f>
        <v>1.3567340567043744</v>
      </c>
      <c r="I30" s="7">
        <f>SUM(I4:I29)</f>
        <v>233236076</v>
      </c>
      <c r="J30" s="7">
        <v>241962061</v>
      </c>
      <c r="K30" s="37">
        <f t="shared" si="7"/>
        <v>0.9639365569794844</v>
      </c>
      <c r="L30" s="7">
        <f>SUM(L4:L29)</f>
        <v>411920502</v>
      </c>
      <c r="M30" s="7">
        <v>337770696</v>
      </c>
      <c r="N30" s="37">
        <f t="shared" si="3"/>
        <v>1.2195270545316934</v>
      </c>
    </row>
    <row r="31" spans="1:14" ht="16.5" customHeight="1">
      <c r="A31" s="3" t="s">
        <v>56</v>
      </c>
      <c r="B31" s="5">
        <v>27</v>
      </c>
      <c r="C31" s="21">
        <v>2974313</v>
      </c>
      <c r="D31" s="21">
        <v>2191118</v>
      </c>
      <c r="E31" s="35">
        <f t="shared" si="1"/>
        <v>1.357440813319958</v>
      </c>
      <c r="F31" s="21">
        <v>14987</v>
      </c>
      <c r="G31" s="21">
        <v>14816</v>
      </c>
      <c r="H31" s="35">
        <f>SUM(F31/G31)</f>
        <v>1.011541576673866</v>
      </c>
      <c r="I31" s="21">
        <v>349786</v>
      </c>
      <c r="J31" s="21">
        <v>303806</v>
      </c>
      <c r="K31" s="35">
        <f t="shared" si="7"/>
        <v>1.1513465830167937</v>
      </c>
      <c r="L31" s="22">
        <f aca="true" t="shared" si="11" ref="L31:L54">+C31+F31+I31</f>
        <v>3339086</v>
      </c>
      <c r="M31" s="22">
        <f aca="true" t="shared" si="12" ref="M31:M54">+D31+G31+J31</f>
        <v>2509740</v>
      </c>
      <c r="N31" s="36">
        <f t="shared" si="3"/>
        <v>1.330450963047965</v>
      </c>
    </row>
    <row r="32" spans="1:14" ht="16.5" customHeight="1">
      <c r="A32" s="11" t="s">
        <v>57</v>
      </c>
      <c r="B32" s="7">
        <v>26</v>
      </c>
      <c r="C32" s="13">
        <v>560213</v>
      </c>
      <c r="D32" s="13">
        <v>325816</v>
      </c>
      <c r="E32" s="35">
        <f t="shared" si="1"/>
        <v>1.7194152527807105</v>
      </c>
      <c r="F32" s="13">
        <v>184365</v>
      </c>
      <c r="G32" s="13">
        <v>58524</v>
      </c>
      <c r="H32" s="35">
        <f>SUM(F32/G32)</f>
        <v>3.1502460529013736</v>
      </c>
      <c r="I32" s="13">
        <v>2177096</v>
      </c>
      <c r="J32" s="13">
        <v>2163648</v>
      </c>
      <c r="K32" s="35">
        <f t="shared" si="7"/>
        <v>1.006215428757358</v>
      </c>
      <c r="L32" s="17">
        <f t="shared" si="11"/>
        <v>2921674</v>
      </c>
      <c r="M32" s="17">
        <f t="shared" si="12"/>
        <v>2547988</v>
      </c>
      <c r="N32" s="36">
        <f t="shared" si="3"/>
        <v>1.1466592464328718</v>
      </c>
    </row>
    <row r="33" spans="1:14" ht="16.5" customHeight="1">
      <c r="A33" s="11" t="s">
        <v>58</v>
      </c>
      <c r="B33" s="4">
        <v>29</v>
      </c>
      <c r="C33" s="13">
        <v>407660</v>
      </c>
      <c r="D33" s="13">
        <v>132737</v>
      </c>
      <c r="E33" s="35">
        <f t="shared" si="1"/>
        <v>3.0711858788431257</v>
      </c>
      <c r="F33" s="13">
        <v>0</v>
      </c>
      <c r="G33" s="13">
        <v>320</v>
      </c>
      <c r="H33" s="35">
        <f>SUM(F33/G33)</f>
        <v>0</v>
      </c>
      <c r="I33" s="13">
        <v>2088311</v>
      </c>
      <c r="J33" s="13">
        <v>2107790</v>
      </c>
      <c r="K33" s="35">
        <f t="shared" si="7"/>
        <v>0.9907585670299224</v>
      </c>
      <c r="L33" s="17">
        <f t="shared" si="11"/>
        <v>2495971</v>
      </c>
      <c r="M33" s="17">
        <f t="shared" si="12"/>
        <v>2240847</v>
      </c>
      <c r="N33" s="36">
        <f t="shared" si="3"/>
        <v>1.1138515927236443</v>
      </c>
    </row>
    <row r="34" spans="1:14" ht="16.5" customHeight="1">
      <c r="A34" s="11" t="s">
        <v>1</v>
      </c>
      <c r="B34" s="4">
        <v>30</v>
      </c>
      <c r="C34" s="13">
        <v>102659</v>
      </c>
      <c r="D34" s="13">
        <v>49002</v>
      </c>
      <c r="E34" s="35">
        <f t="shared" si="1"/>
        <v>2.0949961226072404</v>
      </c>
      <c r="F34" s="13">
        <v>2734</v>
      </c>
      <c r="G34" s="13">
        <v>227</v>
      </c>
      <c r="H34" s="35">
        <f>SUM(F34/G34)</f>
        <v>12.044052863436123</v>
      </c>
      <c r="I34" s="13">
        <v>2386542</v>
      </c>
      <c r="J34" s="13">
        <v>2278246</v>
      </c>
      <c r="K34" s="35">
        <f t="shared" si="7"/>
        <v>1.0475348140630993</v>
      </c>
      <c r="L34" s="17">
        <f t="shared" si="11"/>
        <v>2491935</v>
      </c>
      <c r="M34" s="17">
        <f t="shared" si="12"/>
        <v>2327475</v>
      </c>
      <c r="N34" s="36">
        <f t="shared" si="3"/>
        <v>1.070660264879322</v>
      </c>
    </row>
    <row r="35" spans="1:14" ht="16.5" customHeight="1">
      <c r="A35" s="14" t="s">
        <v>2</v>
      </c>
      <c r="B35" s="4">
        <v>31</v>
      </c>
      <c r="C35" s="13">
        <v>2505034</v>
      </c>
      <c r="D35" s="13">
        <v>1963646</v>
      </c>
      <c r="E35" s="35">
        <f t="shared" si="1"/>
        <v>1.2757054988526446</v>
      </c>
      <c r="F35" s="13">
        <v>0</v>
      </c>
      <c r="G35" s="13">
        <v>0</v>
      </c>
      <c r="H35" s="42" t="str">
        <f>IF(OR(F35=0,G35=0),"　　－　　",ROUND(F35/G35*100,1))</f>
        <v>　　－　　</v>
      </c>
      <c r="I35" s="13">
        <v>149581</v>
      </c>
      <c r="J35" s="13">
        <v>216094</v>
      </c>
      <c r="K35" s="35">
        <f t="shared" si="7"/>
        <v>0.6922033929678751</v>
      </c>
      <c r="L35" s="17">
        <f t="shared" si="11"/>
        <v>2654615</v>
      </c>
      <c r="M35" s="17">
        <f t="shared" si="12"/>
        <v>2179740</v>
      </c>
      <c r="N35" s="36">
        <f t="shared" si="3"/>
        <v>1.217858551937387</v>
      </c>
    </row>
    <row r="36" spans="1:14" ht="16.5" customHeight="1">
      <c r="A36" s="11" t="s">
        <v>3</v>
      </c>
      <c r="B36" s="4">
        <v>38</v>
      </c>
      <c r="C36" s="13">
        <v>2771755</v>
      </c>
      <c r="D36" s="13">
        <v>1511124</v>
      </c>
      <c r="E36" s="35">
        <f t="shared" si="1"/>
        <v>1.8342339874159896</v>
      </c>
      <c r="F36" s="13">
        <v>0</v>
      </c>
      <c r="G36" s="13">
        <v>0</v>
      </c>
      <c r="H36" s="42" t="s">
        <v>62</v>
      </c>
      <c r="I36" s="13">
        <v>0</v>
      </c>
      <c r="J36" s="13">
        <v>0</v>
      </c>
      <c r="K36" s="9" t="str">
        <f>IF(OR(I36=0,J36=0),"　　－　　",ROUND(I36/J36*100,1))</f>
        <v>　　－　　</v>
      </c>
      <c r="L36" s="17">
        <f t="shared" si="11"/>
        <v>2771755</v>
      </c>
      <c r="M36" s="17">
        <f t="shared" si="12"/>
        <v>1511124</v>
      </c>
      <c r="N36" s="36">
        <f t="shared" si="3"/>
        <v>1.8342339874159896</v>
      </c>
    </row>
    <row r="37" spans="1:14" ht="16.5" customHeight="1">
      <c r="A37" s="14" t="s">
        <v>4</v>
      </c>
      <c r="B37" s="4">
        <v>32</v>
      </c>
      <c r="C37" s="13">
        <v>586611</v>
      </c>
      <c r="D37" s="13">
        <v>225587</v>
      </c>
      <c r="E37" s="35">
        <f t="shared" si="1"/>
        <v>2.600375908186199</v>
      </c>
      <c r="F37" s="13">
        <v>0</v>
      </c>
      <c r="G37" s="13">
        <v>0</v>
      </c>
      <c r="H37" s="42" t="s">
        <v>62</v>
      </c>
      <c r="I37" s="13">
        <v>948902</v>
      </c>
      <c r="J37" s="13">
        <v>1082374</v>
      </c>
      <c r="K37" s="35">
        <f t="shared" si="7"/>
        <v>0.8766858775247742</v>
      </c>
      <c r="L37" s="17">
        <f t="shared" si="11"/>
        <v>1535513</v>
      </c>
      <c r="M37" s="17">
        <f t="shared" si="12"/>
        <v>1307961</v>
      </c>
      <c r="N37" s="36">
        <f t="shared" si="3"/>
        <v>1.1739746062764869</v>
      </c>
    </row>
    <row r="38" spans="1:14" ht="16.5" customHeight="1">
      <c r="A38" s="11" t="s">
        <v>5</v>
      </c>
      <c r="B38" s="4">
        <v>35</v>
      </c>
      <c r="C38" s="13">
        <v>1962293</v>
      </c>
      <c r="D38" s="13">
        <v>1625781</v>
      </c>
      <c r="E38" s="35">
        <f t="shared" si="1"/>
        <v>1.2069848275997812</v>
      </c>
      <c r="F38" s="13">
        <v>0</v>
      </c>
      <c r="G38" s="13">
        <v>0</v>
      </c>
      <c r="H38" s="42" t="s">
        <v>62</v>
      </c>
      <c r="I38" s="13">
        <v>0</v>
      </c>
      <c r="J38" s="13">
        <v>0</v>
      </c>
      <c r="K38" s="9" t="str">
        <f>IF(OR(I38=0,J38=0),"　　－　　",ROUND(I38/J38*100,1))</f>
        <v>　　－　　</v>
      </c>
      <c r="L38" s="17">
        <f t="shared" si="11"/>
        <v>1962293</v>
      </c>
      <c r="M38" s="17">
        <f t="shared" si="12"/>
        <v>1625781</v>
      </c>
      <c r="N38" s="36">
        <f t="shared" si="3"/>
        <v>1.2069848275997812</v>
      </c>
    </row>
    <row r="39" spans="1:14" ht="16.5" customHeight="1">
      <c r="A39" s="11" t="s">
        <v>6</v>
      </c>
      <c r="B39" s="4">
        <v>37</v>
      </c>
      <c r="C39" s="13">
        <v>420156</v>
      </c>
      <c r="D39" s="13">
        <v>231049</v>
      </c>
      <c r="E39" s="35">
        <f t="shared" si="1"/>
        <v>1.8184714064981886</v>
      </c>
      <c r="F39" s="13">
        <v>718</v>
      </c>
      <c r="G39" s="13">
        <v>803</v>
      </c>
      <c r="H39" s="35">
        <f>SUM(F39/G39)</f>
        <v>0.8941469489414695</v>
      </c>
      <c r="I39" s="13">
        <v>1476420</v>
      </c>
      <c r="J39" s="13">
        <v>1618245</v>
      </c>
      <c r="K39" s="35">
        <f t="shared" si="7"/>
        <v>0.9123587590259818</v>
      </c>
      <c r="L39" s="17">
        <f t="shared" si="11"/>
        <v>1897294</v>
      </c>
      <c r="M39" s="17">
        <f t="shared" si="12"/>
        <v>1850097</v>
      </c>
      <c r="N39" s="36">
        <f t="shared" si="3"/>
        <v>1.0255105543114766</v>
      </c>
    </row>
    <row r="40" spans="1:14" ht="16.5" customHeight="1">
      <c r="A40" s="11" t="s">
        <v>7</v>
      </c>
      <c r="B40" s="4">
        <v>41</v>
      </c>
      <c r="C40" s="13">
        <v>177531</v>
      </c>
      <c r="D40" s="13">
        <v>48170</v>
      </c>
      <c r="E40" s="35">
        <f t="shared" si="1"/>
        <v>3.6855096533111897</v>
      </c>
      <c r="F40" s="13">
        <v>7922</v>
      </c>
      <c r="G40" s="13">
        <v>5230</v>
      </c>
      <c r="H40" s="35">
        <f>SUM(F40/G40)</f>
        <v>1.5147227533460803</v>
      </c>
      <c r="I40" s="13">
        <v>1949945</v>
      </c>
      <c r="J40" s="13">
        <v>1821123</v>
      </c>
      <c r="K40" s="35">
        <f t="shared" si="7"/>
        <v>1.0707376712061734</v>
      </c>
      <c r="L40" s="17">
        <f t="shared" si="11"/>
        <v>2135398</v>
      </c>
      <c r="M40" s="17">
        <f t="shared" si="12"/>
        <v>1874523</v>
      </c>
      <c r="N40" s="36">
        <f t="shared" si="3"/>
        <v>1.139168737860245</v>
      </c>
    </row>
    <row r="41" spans="1:14" ht="16.5" customHeight="1">
      <c r="A41" s="11" t="s">
        <v>8</v>
      </c>
      <c r="B41" s="4">
        <v>44</v>
      </c>
      <c r="C41" s="13">
        <v>255292</v>
      </c>
      <c r="D41" s="13">
        <v>128594</v>
      </c>
      <c r="E41" s="35">
        <f t="shared" si="1"/>
        <v>1.9852559217381838</v>
      </c>
      <c r="F41" s="13">
        <v>0</v>
      </c>
      <c r="G41" s="13">
        <v>0</v>
      </c>
      <c r="H41" s="42" t="s">
        <v>62</v>
      </c>
      <c r="I41" s="13">
        <v>1503616</v>
      </c>
      <c r="J41" s="13">
        <v>1524347</v>
      </c>
      <c r="K41" s="35">
        <f t="shared" si="7"/>
        <v>0.9864000781974183</v>
      </c>
      <c r="L41" s="17">
        <f t="shared" si="11"/>
        <v>1758908</v>
      </c>
      <c r="M41" s="17">
        <f t="shared" si="12"/>
        <v>1652941</v>
      </c>
      <c r="N41" s="36">
        <f t="shared" si="3"/>
        <v>1.0641081563104793</v>
      </c>
    </row>
    <row r="42" spans="1:14" ht="16.5" customHeight="1">
      <c r="A42" s="11" t="s">
        <v>9</v>
      </c>
      <c r="B42" s="4">
        <v>34</v>
      </c>
      <c r="C42" s="13">
        <v>2791601</v>
      </c>
      <c r="D42" s="13">
        <v>1405384</v>
      </c>
      <c r="E42" s="35">
        <f t="shared" si="1"/>
        <v>1.986361734586419</v>
      </c>
      <c r="F42" s="13">
        <v>0</v>
      </c>
      <c r="G42" s="13">
        <v>0</v>
      </c>
      <c r="H42" s="42" t="s">
        <v>62</v>
      </c>
      <c r="I42" s="13">
        <v>199427</v>
      </c>
      <c r="J42" s="13">
        <v>169706</v>
      </c>
      <c r="K42" s="35">
        <f t="shared" si="7"/>
        <v>1.1751322876032668</v>
      </c>
      <c r="L42" s="17">
        <f t="shared" si="11"/>
        <v>2991028</v>
      </c>
      <c r="M42" s="17">
        <f t="shared" si="12"/>
        <v>1575090</v>
      </c>
      <c r="N42" s="36">
        <f t="shared" si="3"/>
        <v>1.8989568850033967</v>
      </c>
    </row>
    <row r="43" spans="1:14" ht="18" customHeight="1">
      <c r="A43" s="11" t="s">
        <v>10</v>
      </c>
      <c r="B43" s="4">
        <v>42</v>
      </c>
      <c r="C43" s="13">
        <v>776079</v>
      </c>
      <c r="D43" s="13">
        <v>589420</v>
      </c>
      <c r="E43" s="35">
        <f t="shared" si="1"/>
        <v>1.3166825014420955</v>
      </c>
      <c r="F43" s="13">
        <v>59230</v>
      </c>
      <c r="G43" s="13">
        <v>35898</v>
      </c>
      <c r="H43" s="35">
        <f>SUM(F43/G43)</f>
        <v>1.6499526436013148</v>
      </c>
      <c r="I43" s="13">
        <v>1233327</v>
      </c>
      <c r="J43" s="13">
        <v>1567560</v>
      </c>
      <c r="K43" s="35">
        <f t="shared" si="7"/>
        <v>0.7867813672203935</v>
      </c>
      <c r="L43" s="17">
        <f t="shared" si="11"/>
        <v>2068636</v>
      </c>
      <c r="M43" s="17">
        <f t="shared" si="12"/>
        <v>2192878</v>
      </c>
      <c r="N43" s="36">
        <f t="shared" si="3"/>
        <v>0.9433429493113616</v>
      </c>
    </row>
    <row r="44" spans="1:14" ht="16.5" customHeight="1">
      <c r="A44" s="11" t="s">
        <v>11</v>
      </c>
      <c r="B44" s="4">
        <v>43</v>
      </c>
      <c r="C44" s="13">
        <v>0</v>
      </c>
      <c r="D44" s="13">
        <v>0</v>
      </c>
      <c r="E44" s="35" t="e">
        <f t="shared" si="1"/>
        <v>#DIV/0!</v>
      </c>
      <c r="F44" s="13">
        <v>0</v>
      </c>
      <c r="G44" s="13">
        <v>0</v>
      </c>
      <c r="H44" s="42" t="s">
        <v>62</v>
      </c>
      <c r="I44" s="13">
        <v>1395557</v>
      </c>
      <c r="J44" s="13">
        <v>1456106</v>
      </c>
      <c r="K44" s="35">
        <f t="shared" si="7"/>
        <v>0.9584171756726502</v>
      </c>
      <c r="L44" s="17">
        <f t="shared" si="11"/>
        <v>1395557</v>
      </c>
      <c r="M44" s="17">
        <f t="shared" si="12"/>
        <v>1456106</v>
      </c>
      <c r="N44" s="36">
        <f t="shared" si="3"/>
        <v>0.9584171756726502</v>
      </c>
    </row>
    <row r="45" spans="1:14" ht="16.5" customHeight="1">
      <c r="A45" s="11" t="s">
        <v>12</v>
      </c>
      <c r="B45" s="4">
        <v>40</v>
      </c>
      <c r="C45" s="13">
        <v>2204057</v>
      </c>
      <c r="D45" s="13">
        <v>1272664</v>
      </c>
      <c r="E45" s="35">
        <f t="shared" si="1"/>
        <v>1.7318451688741097</v>
      </c>
      <c r="F45" s="13">
        <v>0</v>
      </c>
      <c r="G45" s="13">
        <v>0</v>
      </c>
      <c r="H45" s="42" t="s">
        <v>62</v>
      </c>
      <c r="I45" s="13">
        <v>78701</v>
      </c>
      <c r="J45" s="13">
        <v>69159</v>
      </c>
      <c r="K45" s="35">
        <f t="shared" si="7"/>
        <v>1.1379719197790599</v>
      </c>
      <c r="L45" s="17">
        <f t="shared" si="11"/>
        <v>2282758</v>
      </c>
      <c r="M45" s="17">
        <f t="shared" si="12"/>
        <v>1341823</v>
      </c>
      <c r="N45" s="36">
        <f t="shared" si="3"/>
        <v>1.701236303148776</v>
      </c>
    </row>
    <row r="46" spans="1:14" ht="16.5" customHeight="1">
      <c r="A46" s="11" t="s">
        <v>13</v>
      </c>
      <c r="B46" s="4">
        <v>28</v>
      </c>
      <c r="C46" s="13">
        <v>357481</v>
      </c>
      <c r="D46" s="13">
        <v>189155</v>
      </c>
      <c r="E46" s="35">
        <f t="shared" si="1"/>
        <v>1.8898839576009092</v>
      </c>
      <c r="F46" s="13">
        <v>0</v>
      </c>
      <c r="G46" s="13">
        <v>0</v>
      </c>
      <c r="H46" s="42" t="s">
        <v>62</v>
      </c>
      <c r="I46" s="13">
        <v>1104712</v>
      </c>
      <c r="J46" s="13">
        <v>984250</v>
      </c>
      <c r="K46" s="35">
        <f t="shared" si="7"/>
        <v>1.1223896367792736</v>
      </c>
      <c r="L46" s="17">
        <f t="shared" si="11"/>
        <v>1462193</v>
      </c>
      <c r="M46" s="17">
        <f t="shared" si="12"/>
        <v>1173405</v>
      </c>
      <c r="N46" s="36">
        <f t="shared" si="3"/>
        <v>1.246111104009272</v>
      </c>
    </row>
    <row r="47" spans="1:14" ht="16.5" customHeight="1">
      <c r="A47" s="11" t="s">
        <v>14</v>
      </c>
      <c r="B47" s="4">
        <v>39</v>
      </c>
      <c r="C47" s="13">
        <v>1565995</v>
      </c>
      <c r="D47" s="13">
        <v>1018592</v>
      </c>
      <c r="E47" s="35">
        <f t="shared" si="1"/>
        <v>1.5374114463887405</v>
      </c>
      <c r="F47" s="13">
        <v>0</v>
      </c>
      <c r="G47" s="13">
        <v>0</v>
      </c>
      <c r="H47" s="42" t="s">
        <v>62</v>
      </c>
      <c r="I47" s="13">
        <v>130127</v>
      </c>
      <c r="J47" s="13">
        <v>141513</v>
      </c>
      <c r="K47" s="35">
        <f t="shared" si="7"/>
        <v>0.9195409609011186</v>
      </c>
      <c r="L47" s="17">
        <f t="shared" si="11"/>
        <v>1696122</v>
      </c>
      <c r="M47" s="17">
        <f t="shared" si="12"/>
        <v>1160105</v>
      </c>
      <c r="N47" s="36">
        <f t="shared" si="3"/>
        <v>1.4620417979407037</v>
      </c>
    </row>
    <row r="48" spans="1:14" ht="16.5" customHeight="1">
      <c r="A48" s="11" t="s">
        <v>15</v>
      </c>
      <c r="B48" s="4">
        <v>46</v>
      </c>
      <c r="C48" s="13">
        <v>546235</v>
      </c>
      <c r="D48" s="13">
        <v>325907</v>
      </c>
      <c r="E48" s="35">
        <f t="shared" si="1"/>
        <v>1.676045620376365</v>
      </c>
      <c r="F48" s="13">
        <v>0</v>
      </c>
      <c r="G48" s="13">
        <v>0</v>
      </c>
      <c r="H48" s="42" t="s">
        <v>62</v>
      </c>
      <c r="I48" s="13">
        <v>939429</v>
      </c>
      <c r="J48" s="13">
        <v>857389</v>
      </c>
      <c r="K48" s="35">
        <f t="shared" si="7"/>
        <v>1.0956858555451492</v>
      </c>
      <c r="L48" s="17">
        <f t="shared" si="11"/>
        <v>1485664</v>
      </c>
      <c r="M48" s="17">
        <f t="shared" si="12"/>
        <v>1183296</v>
      </c>
      <c r="N48" s="36">
        <f t="shared" si="3"/>
        <v>1.2555303153226243</v>
      </c>
    </row>
    <row r="49" spans="1:14" ht="16.5" customHeight="1">
      <c r="A49" s="11" t="s">
        <v>16</v>
      </c>
      <c r="B49" s="4">
        <v>49</v>
      </c>
      <c r="C49" s="13">
        <v>1063634</v>
      </c>
      <c r="D49" s="13">
        <v>720260</v>
      </c>
      <c r="E49" s="35">
        <f t="shared" si="1"/>
        <v>1.4767361786021715</v>
      </c>
      <c r="F49" s="13">
        <v>9368</v>
      </c>
      <c r="G49" s="13">
        <v>6743</v>
      </c>
      <c r="H49" s="35">
        <f>SUM(F49/G49)</f>
        <v>1.3892925997330565</v>
      </c>
      <c r="I49" s="13">
        <v>327291</v>
      </c>
      <c r="J49" s="13">
        <v>334279</v>
      </c>
      <c r="K49" s="35">
        <f t="shared" si="7"/>
        <v>0.9790953066151329</v>
      </c>
      <c r="L49" s="17">
        <f t="shared" si="11"/>
        <v>1400293</v>
      </c>
      <c r="M49" s="17">
        <f t="shared" si="12"/>
        <v>1061282</v>
      </c>
      <c r="N49" s="36">
        <f t="shared" si="3"/>
        <v>1.3194353621374904</v>
      </c>
    </row>
    <row r="50" spans="1:14" ht="16.5" customHeight="1">
      <c r="A50" s="11" t="s">
        <v>17</v>
      </c>
      <c r="B50" s="11">
        <v>48</v>
      </c>
      <c r="C50" s="18">
        <v>591855</v>
      </c>
      <c r="D50" s="18">
        <v>388343</v>
      </c>
      <c r="E50" s="35">
        <f t="shared" si="1"/>
        <v>1.5240521909755036</v>
      </c>
      <c r="F50" s="18">
        <v>0</v>
      </c>
      <c r="G50" s="18">
        <v>0</v>
      </c>
      <c r="H50" s="42" t="s">
        <v>62</v>
      </c>
      <c r="I50" s="18">
        <v>592142</v>
      </c>
      <c r="J50" s="18">
        <v>669266</v>
      </c>
      <c r="K50" s="35">
        <f t="shared" si="7"/>
        <v>0.8847633078626436</v>
      </c>
      <c r="L50" s="17">
        <f t="shared" si="11"/>
        <v>1183997</v>
      </c>
      <c r="M50" s="17">
        <f t="shared" si="12"/>
        <v>1057609</v>
      </c>
      <c r="N50" s="36">
        <f t="shared" si="3"/>
        <v>1.1195035216228304</v>
      </c>
    </row>
    <row r="51" spans="1:14" ht="16.5" customHeight="1">
      <c r="A51" s="11" t="s">
        <v>18</v>
      </c>
      <c r="B51" s="4">
        <v>47</v>
      </c>
      <c r="C51" s="13">
        <v>1241790</v>
      </c>
      <c r="D51" s="13">
        <v>833239</v>
      </c>
      <c r="E51" s="35">
        <f t="shared" si="1"/>
        <v>1.490316703850876</v>
      </c>
      <c r="F51" s="13">
        <v>0</v>
      </c>
      <c r="G51" s="13">
        <v>0</v>
      </c>
      <c r="H51" s="42" t="s">
        <v>62</v>
      </c>
      <c r="I51" s="13">
        <v>78</v>
      </c>
      <c r="J51" s="13">
        <v>68</v>
      </c>
      <c r="K51" s="35">
        <f t="shared" si="7"/>
        <v>1.1470588235294117</v>
      </c>
      <c r="L51" s="17">
        <f t="shared" si="11"/>
        <v>1241868</v>
      </c>
      <c r="M51" s="17">
        <f t="shared" si="12"/>
        <v>833307</v>
      </c>
      <c r="N51" s="36">
        <f t="shared" si="3"/>
        <v>1.4902886931227026</v>
      </c>
    </row>
    <row r="52" spans="1:14" ht="16.5" customHeight="1">
      <c r="A52" s="11" t="s">
        <v>19</v>
      </c>
      <c r="B52" s="4">
        <v>50</v>
      </c>
      <c r="C52" s="13">
        <v>129707</v>
      </c>
      <c r="D52" s="13">
        <v>35197</v>
      </c>
      <c r="E52" s="35">
        <f t="shared" si="1"/>
        <v>3.6851720317072476</v>
      </c>
      <c r="F52" s="13">
        <v>0</v>
      </c>
      <c r="G52" s="13">
        <v>0</v>
      </c>
      <c r="H52" s="42" t="s">
        <v>62</v>
      </c>
      <c r="I52" s="13">
        <v>730615</v>
      </c>
      <c r="J52" s="13">
        <v>798906</v>
      </c>
      <c r="K52" s="35">
        <f t="shared" si="7"/>
        <v>0.914519355218261</v>
      </c>
      <c r="L52" s="17">
        <f t="shared" si="11"/>
        <v>860322</v>
      </c>
      <c r="M52" s="17">
        <f t="shared" si="12"/>
        <v>834103</v>
      </c>
      <c r="N52" s="36">
        <f t="shared" si="3"/>
        <v>1.0314337677720857</v>
      </c>
    </row>
    <row r="53" spans="1:14" ht="16.5" customHeight="1">
      <c r="A53" s="11" t="s">
        <v>20</v>
      </c>
      <c r="B53" s="4">
        <v>45</v>
      </c>
      <c r="C53" s="13">
        <v>1316079</v>
      </c>
      <c r="D53" s="13">
        <v>673142</v>
      </c>
      <c r="E53" s="35">
        <f t="shared" si="1"/>
        <v>1.9551283384486482</v>
      </c>
      <c r="F53" s="13">
        <v>0</v>
      </c>
      <c r="G53" s="13">
        <v>0</v>
      </c>
      <c r="H53" s="42" t="s">
        <v>62</v>
      </c>
      <c r="I53" s="13">
        <v>0</v>
      </c>
      <c r="J53" s="13">
        <v>0</v>
      </c>
      <c r="K53" s="9" t="str">
        <f>IF(OR(I53=0,J53=0),"　　－　　",ROUND(I53/J53*100,1))</f>
        <v>　　－　　</v>
      </c>
      <c r="L53" s="17">
        <f t="shared" si="11"/>
        <v>1316079</v>
      </c>
      <c r="M53" s="17">
        <f t="shared" si="12"/>
        <v>673142</v>
      </c>
      <c r="N53" s="36">
        <f t="shared" si="3"/>
        <v>1.9551283384486482</v>
      </c>
    </row>
    <row r="54" spans="1:14" ht="16.5" customHeight="1">
      <c r="A54" s="11" t="s">
        <v>21</v>
      </c>
      <c r="B54" s="7">
        <v>17</v>
      </c>
      <c r="C54" s="13">
        <v>315847</v>
      </c>
      <c r="D54" s="13">
        <v>176187</v>
      </c>
      <c r="E54" s="35">
        <f t="shared" si="1"/>
        <v>1.7926805042369756</v>
      </c>
      <c r="F54" s="13">
        <v>377</v>
      </c>
      <c r="G54" s="13">
        <v>0</v>
      </c>
      <c r="H54" s="42" t="s">
        <v>62</v>
      </c>
      <c r="I54" s="13">
        <v>900093</v>
      </c>
      <c r="J54" s="13">
        <v>926907</v>
      </c>
      <c r="K54" s="35">
        <f t="shared" si="7"/>
        <v>0.9710715314481388</v>
      </c>
      <c r="L54" s="7">
        <f t="shared" si="11"/>
        <v>1216317</v>
      </c>
      <c r="M54" s="7">
        <f t="shared" si="12"/>
        <v>1103094</v>
      </c>
      <c r="N54" s="36">
        <f t="shared" si="3"/>
        <v>1.1026412980217462</v>
      </c>
    </row>
    <row r="55" spans="1:14" ht="15" customHeight="1">
      <c r="A55" s="32" t="s">
        <v>59</v>
      </c>
      <c r="B55" s="33"/>
      <c r="C55" s="34">
        <f>SUM(C31:C54)</f>
        <v>25623877</v>
      </c>
      <c r="D55" s="34">
        <f>SUM(D31:D54)</f>
        <v>16060114</v>
      </c>
      <c r="E55" s="37">
        <f t="shared" si="1"/>
        <v>1.5954978277240124</v>
      </c>
      <c r="F55" s="34">
        <f>SUM(F31:F54)</f>
        <v>279701</v>
      </c>
      <c r="G55" s="34">
        <f>SUM(G31:G54)</f>
        <v>122561</v>
      </c>
      <c r="H55" s="37">
        <f>SUM(F55/G55)</f>
        <v>2.2821370582811826</v>
      </c>
      <c r="I55" s="34">
        <f>SUM(I31:I54)</f>
        <v>20661698</v>
      </c>
      <c r="J55" s="34">
        <f>SUM(J31:J54)</f>
        <v>21090782</v>
      </c>
      <c r="K55" s="37">
        <f t="shared" si="7"/>
        <v>0.9796553774061104</v>
      </c>
      <c r="L55" s="34">
        <f>SUM(L31:L54)</f>
        <v>46565276</v>
      </c>
      <c r="M55" s="34">
        <f>SUM(M31:M54)</f>
        <v>37273457</v>
      </c>
      <c r="N55" s="37">
        <f t="shared" si="3"/>
        <v>1.249287824308864</v>
      </c>
    </row>
    <row r="56" spans="1:16" ht="15.75" customHeight="1">
      <c r="A56" s="32" t="s">
        <v>60</v>
      </c>
      <c r="B56" s="33"/>
      <c r="C56" s="34">
        <f>C30+C55</f>
        <v>201222988</v>
      </c>
      <c r="D56" s="34">
        <f>D30+D55</f>
        <v>109594674</v>
      </c>
      <c r="E56" s="37">
        <f t="shared" si="1"/>
        <v>1.836065391279872</v>
      </c>
      <c r="F56" s="34">
        <f>F30+F55</f>
        <v>3365016</v>
      </c>
      <c r="G56" s="34">
        <f>G30+G55</f>
        <v>2396636</v>
      </c>
      <c r="H56" s="37">
        <f>SUM(F56/G56)</f>
        <v>1.4040580213265594</v>
      </c>
      <c r="I56" s="34">
        <f>I30+I55</f>
        <v>253897774</v>
      </c>
      <c r="J56" s="34">
        <f>J30+J55</f>
        <v>263052843</v>
      </c>
      <c r="K56" s="37">
        <f t="shared" si="7"/>
        <v>0.9651968444986546</v>
      </c>
      <c r="L56" s="34">
        <f>L30+L55</f>
        <v>458485778</v>
      </c>
      <c r="M56" s="34">
        <f>M30+M55</f>
        <v>375044153</v>
      </c>
      <c r="N56" s="37">
        <f t="shared" si="3"/>
        <v>1.2224848043424903</v>
      </c>
      <c r="O56" s="4"/>
      <c r="P56" s="2"/>
    </row>
    <row r="57" spans="1:16" s="48" customFormat="1" ht="15.75" customHeight="1">
      <c r="A57" s="44" t="s">
        <v>0</v>
      </c>
      <c r="B57" s="45"/>
      <c r="C57" s="46"/>
      <c r="D57" s="46"/>
      <c r="E57" s="47"/>
      <c r="F57" s="46"/>
      <c r="G57" s="46"/>
      <c r="H57" s="47"/>
      <c r="I57" s="46"/>
      <c r="J57" s="46"/>
      <c r="K57" s="47"/>
      <c r="L57" s="46"/>
      <c r="M57" s="46"/>
      <c r="N57" s="47"/>
      <c r="O57" s="45"/>
      <c r="P57" s="45"/>
    </row>
    <row r="58" s="48" customFormat="1" ht="15" customHeight="1">
      <c r="A58" s="48" t="s">
        <v>22</v>
      </c>
    </row>
  </sheetData>
  <mergeCells count="1">
    <mergeCell ref="A2:A3"/>
  </mergeCells>
  <printOptions horizontalCentered="1"/>
  <pageMargins left="0.37" right="0.34" top="0.5905511811023623" bottom="0.5905511811023623" header="0.5118110236220472" footer="0"/>
  <pageSetup horizontalDpi="400" verticalDpi="4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2004-07-11T23:41:02Z</cp:lastPrinted>
  <dcterms:created xsi:type="dcterms:W3CDTF">1996-06-11T08:18:54Z</dcterms:created>
  <dcterms:modified xsi:type="dcterms:W3CDTF">2004-07-09T03:57:21Z</dcterms:modified>
  <cp:category/>
  <cp:version/>
  <cp:contentType/>
  <cp:contentStatus/>
</cp:coreProperties>
</file>