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'５０社'!$A$1:$N$58</definedName>
  </definedNames>
  <calcPr fullCalcOnLoad="1"/>
</workbook>
</file>

<file path=xl/sharedStrings.xml><?xml version="1.0" encoding="utf-8"?>
<sst xmlns="http://schemas.openxmlformats.org/spreadsheetml/2006/main" count="91" uniqueCount="64">
  <si>
    <t>北海道旅客鉄道</t>
  </si>
  <si>
    <t>郵船トラベル</t>
  </si>
  <si>
    <t>トラベルプラザインターナショナル</t>
  </si>
  <si>
    <t>オーエムシーカード</t>
  </si>
  <si>
    <t>アールアンドシーツアーズ</t>
  </si>
  <si>
    <t>小田急トラベル</t>
  </si>
  <si>
    <t>沖縄ツーリスト</t>
  </si>
  <si>
    <t>ジャルトラベル北海道</t>
  </si>
  <si>
    <t>阪神電気鉄道</t>
  </si>
  <si>
    <t>東日観光</t>
  </si>
  <si>
    <t>西日本旅客鉄道</t>
  </si>
  <si>
    <t>エヌオーイー</t>
  </si>
  <si>
    <t>南海国際旅行</t>
  </si>
  <si>
    <t>内外航空サービス</t>
  </si>
  <si>
    <t>京成トラベルサービス</t>
  </si>
  <si>
    <t>日立トラベルビューロー</t>
  </si>
  <si>
    <t>トラベル日本</t>
  </si>
  <si>
    <t>新日本トラベル</t>
  </si>
  <si>
    <t>三交旅行</t>
  </si>
  <si>
    <t>ＡＴＢ</t>
  </si>
  <si>
    <t>フジトラベルサービス</t>
  </si>
  <si>
    <t>（単位：千円）</t>
  </si>
  <si>
    <t>海　外　旅　行</t>
  </si>
  <si>
    <t>外 国 人 旅 行</t>
  </si>
  <si>
    <t>国　内　旅　行</t>
  </si>
  <si>
    <t>合　　　計</t>
  </si>
  <si>
    <t>前年比</t>
  </si>
  <si>
    <t>会　　　　　　社　　　　　　名</t>
  </si>
  <si>
    <t>ジェイティービー</t>
  </si>
  <si>
    <t>近畿日本ツーリスト</t>
  </si>
  <si>
    <t>日本旅行</t>
  </si>
  <si>
    <t>阪急交通社</t>
  </si>
  <si>
    <t>ジェイティービートラベランド</t>
  </si>
  <si>
    <t>エイチ・アイ・エス</t>
  </si>
  <si>
    <t>ＡＮＡセールス＆ツアーズ</t>
  </si>
  <si>
    <t>東急観光</t>
  </si>
  <si>
    <t>日本通運</t>
  </si>
  <si>
    <t>ジャルツアーズ</t>
  </si>
  <si>
    <t>名鉄観光サービス</t>
  </si>
  <si>
    <t>農協観光</t>
  </si>
  <si>
    <t>ジャルパック</t>
  </si>
  <si>
    <t>ジェイティービーワールドバケーションズ</t>
  </si>
  <si>
    <t>読売旅行</t>
  </si>
  <si>
    <t>ジェイアール東海ツアーズ</t>
  </si>
  <si>
    <t>ジャルトラベル</t>
  </si>
  <si>
    <t>パシフィックツアーシステムズ</t>
  </si>
  <si>
    <t>ツーリストサービス</t>
  </si>
  <si>
    <t>西鉄旅行</t>
  </si>
  <si>
    <t>ビッグホリデー</t>
  </si>
  <si>
    <t>タビックスジャパン</t>
  </si>
  <si>
    <t>東武トラベル</t>
  </si>
  <si>
    <t>日新航空サービス</t>
  </si>
  <si>
    <t>ジェイティービービジネストラベルソリューションズ</t>
  </si>
  <si>
    <t>京阪交通社</t>
  </si>
  <si>
    <t>エムオーツーリスト</t>
  </si>
  <si>
    <t>京王観光</t>
  </si>
  <si>
    <t>九州旅客鉄道</t>
  </si>
  <si>
    <t>小　　　　　　　　　計</t>
  </si>
  <si>
    <t>合　　　　　　　　　計</t>
  </si>
  <si>
    <t>　　－　　</t>
  </si>
  <si>
    <t>−</t>
  </si>
  <si>
    <t>2004年7月主要旅行業者50社の旅行取扱状況速報</t>
  </si>
  <si>
    <t>※近畿日本ツーリストの国内旅行の前年比57.5％は、経理処理基準の変更等によるメイトの異常値が原因である。</t>
  </si>
  <si>
    <t>メイトを実勢に引き直した場合の、前年比は国内旅行（83.9％）、合計（106.2％）となる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</si>
</sst>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0.0%"/>
    <numFmt numFmtId="184" formatCode="0.00;[Red]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4"/>
      <name val="平成角ゴシック"/>
      <family val="0"/>
    </font>
    <font>
      <sz val="10"/>
      <name val="平成角ゴシック"/>
      <family val="0"/>
    </font>
    <font>
      <sz val="9"/>
      <name val="平成角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8" fontId="7" fillId="0" borderId="3" xfId="17" applyFont="1" applyBorder="1" applyAlignment="1">
      <alignment/>
    </xf>
    <xf numFmtId="38" fontId="7" fillId="0" borderId="2" xfId="17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4" xfId="0" applyNumberFormat="1" applyFont="1" applyBorder="1" applyAlignment="1">
      <alignment/>
    </xf>
    <xf numFmtId="38" fontId="7" fillId="0" borderId="5" xfId="17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 applyProtection="1">
      <alignment/>
      <protection/>
    </xf>
    <xf numFmtId="38" fontId="7" fillId="0" borderId="4" xfId="17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shrinkToFit="1"/>
      <protection/>
    </xf>
    <xf numFmtId="38" fontId="7" fillId="0" borderId="4" xfId="17" applyFont="1" applyBorder="1" applyAlignment="1">
      <alignment/>
    </xf>
    <xf numFmtId="38" fontId="7" fillId="0" borderId="2" xfId="17" applyFont="1" applyBorder="1" applyAlignment="1" applyProtection="1">
      <alignment/>
      <protection locked="0"/>
    </xf>
    <xf numFmtId="0" fontId="7" fillId="0" borderId="4" xfId="0" applyFont="1" applyBorder="1" applyAlignment="1">
      <alignment shrinkToFit="1"/>
    </xf>
    <xf numFmtId="38" fontId="7" fillId="0" borderId="6" xfId="17" applyFont="1" applyBorder="1" applyAlignment="1" applyProtection="1">
      <alignment/>
      <protection locked="0"/>
    </xf>
    <xf numFmtId="38" fontId="7" fillId="0" borderId="1" xfId="17" applyFont="1" applyBorder="1" applyAlignment="1" applyProtection="1">
      <alignment/>
      <protection locked="0"/>
    </xf>
    <xf numFmtId="38" fontId="7" fillId="0" borderId="1" xfId="17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5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8" fontId="7" fillId="0" borderId="10" xfId="17" applyFont="1" applyBorder="1" applyAlignment="1">
      <alignment/>
    </xf>
    <xf numFmtId="183" fontId="7" fillId="0" borderId="2" xfId="15" applyNumberFormat="1" applyFont="1" applyBorder="1" applyAlignment="1">
      <alignment/>
    </xf>
    <xf numFmtId="183" fontId="7" fillId="0" borderId="4" xfId="15" applyNumberFormat="1" applyFont="1" applyBorder="1" applyAlignment="1">
      <alignment/>
    </xf>
    <xf numFmtId="183" fontId="7" fillId="0" borderId="10" xfId="15" applyNumberFormat="1" applyFont="1" applyBorder="1" applyAlignment="1">
      <alignment/>
    </xf>
    <xf numFmtId="183" fontId="7" fillId="0" borderId="3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183" fontId="10" fillId="0" borderId="2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8" fontId="9" fillId="0" borderId="0" xfId="17" applyFont="1" applyBorder="1" applyAlignment="1">
      <alignment/>
    </xf>
    <xf numFmtId="183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83" fontId="9" fillId="0" borderId="2" xfId="15" applyNumberFormat="1" applyFont="1" applyBorder="1" applyAlignment="1">
      <alignment/>
    </xf>
    <xf numFmtId="38" fontId="7" fillId="0" borderId="4" xfId="17" applyFont="1" applyBorder="1" applyAlignment="1" applyProtection="1">
      <alignment horizontal="right"/>
      <protection locked="0"/>
    </xf>
    <xf numFmtId="183" fontId="7" fillId="0" borderId="2" xfId="15" applyNumberFormat="1" applyFont="1" applyBorder="1" applyAlignment="1">
      <alignment horizontal="center"/>
    </xf>
    <xf numFmtId="38" fontId="7" fillId="0" borderId="4" xfId="17" applyFont="1" applyFill="1" applyBorder="1" applyAlignment="1" applyProtection="1">
      <alignment/>
      <protection locked="0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C4" sqref="C4"/>
    </sheetView>
  </sheetViews>
  <sheetFormatPr defaultColWidth="11.00390625" defaultRowHeight="13.5"/>
  <cols>
    <col min="1" max="1" width="32.625" style="1" customWidth="1"/>
    <col min="2" max="2" width="3.25390625" style="1" hidden="1" customWidth="1"/>
    <col min="3" max="3" width="11.125" style="1" customWidth="1"/>
    <col min="4" max="4" width="11.125" style="1" bestFit="1" customWidth="1"/>
    <col min="5" max="5" width="8.00390625" style="1" customWidth="1"/>
    <col min="6" max="6" width="9.75390625" style="1" customWidth="1"/>
    <col min="7" max="7" width="9.875" style="1" customWidth="1"/>
    <col min="8" max="8" width="8.00390625" style="1" customWidth="1"/>
    <col min="9" max="9" width="11.125" style="1" customWidth="1"/>
    <col min="10" max="10" width="11.125" style="1" bestFit="1" customWidth="1"/>
    <col min="11" max="11" width="8.00390625" style="1" customWidth="1"/>
    <col min="12" max="12" width="11.125" style="1" customWidth="1"/>
    <col min="13" max="13" width="11.125" style="1" bestFit="1" customWidth="1"/>
    <col min="14" max="14" width="7.625" style="1" customWidth="1"/>
    <col min="15" max="16384" width="8.75390625" style="1" customWidth="1"/>
  </cols>
  <sheetData>
    <row r="1" spans="1:14" ht="17.25" customHeight="1">
      <c r="A1" s="21" t="s">
        <v>61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  <c r="M1" s="23"/>
      <c r="N1" s="25" t="s">
        <v>21</v>
      </c>
    </row>
    <row r="2" spans="1:14" ht="16.5" customHeight="1">
      <c r="A2" s="48" t="s">
        <v>27</v>
      </c>
      <c r="B2" s="2"/>
      <c r="C2" s="26" t="s">
        <v>22</v>
      </c>
      <c r="D2" s="27"/>
      <c r="E2" s="27"/>
      <c r="F2" s="26" t="s">
        <v>23</v>
      </c>
      <c r="G2" s="27"/>
      <c r="H2" s="27"/>
      <c r="I2" s="26" t="s">
        <v>24</v>
      </c>
      <c r="J2" s="26"/>
      <c r="K2" s="27"/>
      <c r="L2" s="26" t="s">
        <v>25</v>
      </c>
      <c r="M2" s="27"/>
      <c r="N2" s="28"/>
    </row>
    <row r="3" spans="1:14" ht="15">
      <c r="A3" s="49"/>
      <c r="B3" s="2"/>
      <c r="C3" s="29">
        <v>38169</v>
      </c>
      <c r="D3" s="29">
        <v>37803</v>
      </c>
      <c r="E3" s="30" t="s">
        <v>26</v>
      </c>
      <c r="F3" s="29">
        <v>38169</v>
      </c>
      <c r="G3" s="29">
        <v>37803</v>
      </c>
      <c r="H3" s="30" t="s">
        <v>26</v>
      </c>
      <c r="I3" s="29">
        <v>38169</v>
      </c>
      <c r="J3" s="29">
        <v>37803</v>
      </c>
      <c r="K3" s="30" t="s">
        <v>26</v>
      </c>
      <c r="L3" s="29">
        <v>38169</v>
      </c>
      <c r="M3" s="29">
        <v>37803</v>
      </c>
      <c r="N3" s="30" t="s">
        <v>26</v>
      </c>
    </row>
    <row r="4" spans="1:14" ht="16.5" customHeight="1">
      <c r="A4" s="11" t="s">
        <v>28</v>
      </c>
      <c r="B4" s="5">
        <v>1</v>
      </c>
      <c r="C4" s="12">
        <v>36666433</v>
      </c>
      <c r="D4" s="12">
        <v>21262679</v>
      </c>
      <c r="E4" s="36">
        <f>SUM(C4/D4)</f>
        <v>1.724450291517828</v>
      </c>
      <c r="F4" s="12">
        <v>1794434</v>
      </c>
      <c r="G4" s="12">
        <v>1071304</v>
      </c>
      <c r="H4" s="33">
        <f>SUM(F4/G4)</f>
        <v>1.6749998133116277</v>
      </c>
      <c r="I4" s="12">
        <v>91238051</v>
      </c>
      <c r="J4" s="12">
        <v>94419237</v>
      </c>
      <c r="K4" s="33">
        <f>SUM(I4/J4)</f>
        <v>0.9663078616066343</v>
      </c>
      <c r="L4" s="5">
        <f aca="true" t="shared" si="0" ref="L4:M8">+C4+F4+I4</f>
        <v>129698918</v>
      </c>
      <c r="M4" s="5">
        <f t="shared" si="0"/>
        <v>116753220</v>
      </c>
      <c r="N4" s="34">
        <f aca="true" t="shared" si="1" ref="N4:N56">SUM(L4/M4)</f>
        <v>1.1108808647847144</v>
      </c>
    </row>
    <row r="5" spans="1:14" ht="16.5" customHeight="1">
      <c r="A5" s="13" t="s">
        <v>29</v>
      </c>
      <c r="B5" s="6">
        <v>2</v>
      </c>
      <c r="C5" s="12">
        <v>13910622</v>
      </c>
      <c r="D5" s="45">
        <v>7293098</v>
      </c>
      <c r="E5" s="44">
        <v>14.457</v>
      </c>
      <c r="F5" s="12">
        <v>225876</v>
      </c>
      <c r="G5" s="12">
        <v>227591</v>
      </c>
      <c r="H5" s="33">
        <f>SUM(F5/G5)</f>
        <v>0.9924645526404823</v>
      </c>
      <c r="I5" s="12">
        <v>23073263</v>
      </c>
      <c r="J5" s="12">
        <v>40152446</v>
      </c>
      <c r="K5" s="33">
        <f>SUM(I5/J5)</f>
        <v>0.5746415299331951</v>
      </c>
      <c r="L5" s="6">
        <f t="shared" si="0"/>
        <v>37209761</v>
      </c>
      <c r="M5" s="6">
        <f t="shared" si="0"/>
        <v>47673135</v>
      </c>
      <c r="N5" s="34">
        <f>SUM(L5/M5)</f>
        <v>0.7805184408367521</v>
      </c>
    </row>
    <row r="6" spans="1:14" ht="16.5" customHeight="1">
      <c r="A6" s="13" t="s">
        <v>30</v>
      </c>
      <c r="B6" s="6">
        <v>3</v>
      </c>
      <c r="C6" s="12">
        <v>15324965</v>
      </c>
      <c r="D6" s="12">
        <v>8757563</v>
      </c>
      <c r="E6" s="33">
        <f aca="true" t="shared" si="2" ref="E6:E56">SUM(C6/D6)</f>
        <v>1.74991204744973</v>
      </c>
      <c r="F6" s="12">
        <v>321127</v>
      </c>
      <c r="G6" s="12">
        <v>287215</v>
      </c>
      <c r="H6" s="33">
        <f>SUM(F6/G6)</f>
        <v>1.1180718277248751</v>
      </c>
      <c r="I6" s="12">
        <v>27159400</v>
      </c>
      <c r="J6" s="12">
        <v>29899837</v>
      </c>
      <c r="K6" s="33">
        <f aca="true" t="shared" si="3" ref="K6:K15">SUM(I6/J6)</f>
        <v>0.9083460889770067</v>
      </c>
      <c r="L6" s="6">
        <f t="shared" si="0"/>
        <v>42805492</v>
      </c>
      <c r="M6" s="6">
        <f t="shared" si="0"/>
        <v>38944615</v>
      </c>
      <c r="N6" s="34">
        <f t="shared" si="1"/>
        <v>1.0991376343045116</v>
      </c>
    </row>
    <row r="7" spans="1:14" ht="16.5" customHeight="1">
      <c r="A7" s="13" t="s">
        <v>31</v>
      </c>
      <c r="B7" s="6">
        <v>4</v>
      </c>
      <c r="C7" s="12">
        <v>18907860</v>
      </c>
      <c r="D7" s="12">
        <v>10469567</v>
      </c>
      <c r="E7" s="33">
        <f t="shared" si="2"/>
        <v>1.8059829981507354</v>
      </c>
      <c r="F7" s="12">
        <v>33400</v>
      </c>
      <c r="G7" s="12">
        <v>33709</v>
      </c>
      <c r="H7" s="33">
        <f>SUM(F7/G7)</f>
        <v>0.9908333086119434</v>
      </c>
      <c r="I7" s="12">
        <v>8537602</v>
      </c>
      <c r="J7" s="12">
        <v>7014382</v>
      </c>
      <c r="K7" s="33">
        <f t="shared" si="3"/>
        <v>1.217156693205474</v>
      </c>
      <c r="L7" s="6">
        <f t="shared" si="0"/>
        <v>27478862</v>
      </c>
      <c r="M7" s="6">
        <f t="shared" si="0"/>
        <v>17517658</v>
      </c>
      <c r="N7" s="34">
        <f t="shared" si="1"/>
        <v>1.568637885269823</v>
      </c>
    </row>
    <row r="8" spans="1:14" ht="16.5" customHeight="1">
      <c r="A8" s="13" t="s">
        <v>32</v>
      </c>
      <c r="B8" s="6">
        <v>5</v>
      </c>
      <c r="C8" s="12">
        <v>5034592</v>
      </c>
      <c r="D8" s="12">
        <v>2585325</v>
      </c>
      <c r="E8" s="33">
        <f t="shared" si="2"/>
        <v>1.9473729608463153</v>
      </c>
      <c r="F8" s="12">
        <v>3127</v>
      </c>
      <c r="G8" s="12">
        <v>3070</v>
      </c>
      <c r="H8" s="33">
        <f>SUM(F8/G8)</f>
        <v>1.0185667752442997</v>
      </c>
      <c r="I8" s="12">
        <v>25866908</v>
      </c>
      <c r="J8" s="12">
        <v>25747634</v>
      </c>
      <c r="K8" s="33">
        <f t="shared" si="3"/>
        <v>1.0046324256434591</v>
      </c>
      <c r="L8" s="6">
        <f t="shared" si="0"/>
        <v>30904627</v>
      </c>
      <c r="M8" s="6">
        <f t="shared" si="0"/>
        <v>28336029</v>
      </c>
      <c r="N8" s="34">
        <f t="shared" si="1"/>
        <v>1.090647775663979</v>
      </c>
    </row>
    <row r="9" spans="1:14" ht="16.5" customHeight="1">
      <c r="A9" s="13" t="s">
        <v>33</v>
      </c>
      <c r="B9" s="6">
        <v>6</v>
      </c>
      <c r="C9" s="12">
        <v>20521598</v>
      </c>
      <c r="D9" s="12">
        <v>14400315</v>
      </c>
      <c r="E9" s="33">
        <f t="shared" si="2"/>
        <v>1.4250797986016277</v>
      </c>
      <c r="F9" s="12">
        <v>0</v>
      </c>
      <c r="G9" s="12">
        <v>0</v>
      </c>
      <c r="H9" s="37" t="s">
        <v>59</v>
      </c>
      <c r="I9" s="12">
        <v>1082767</v>
      </c>
      <c r="J9" s="12">
        <v>935218</v>
      </c>
      <c r="K9" s="33">
        <f t="shared" si="3"/>
        <v>1.1577696323210203</v>
      </c>
      <c r="L9" s="6">
        <f>+C9+F9+I9</f>
        <v>21604365</v>
      </c>
      <c r="M9" s="6">
        <f aca="true" t="shared" si="4" ref="L9:M12">+D9+G9+J9</f>
        <v>15335533</v>
      </c>
      <c r="N9" s="34">
        <f t="shared" si="1"/>
        <v>1.4087782276625143</v>
      </c>
    </row>
    <row r="10" spans="1:14" ht="16.5" customHeight="1">
      <c r="A10" s="13" t="s">
        <v>34</v>
      </c>
      <c r="B10" s="6">
        <v>7</v>
      </c>
      <c r="C10" s="12">
        <v>4612409</v>
      </c>
      <c r="D10" s="12">
        <v>2906159</v>
      </c>
      <c r="E10" s="33">
        <f t="shared" si="2"/>
        <v>1.5871151578423617</v>
      </c>
      <c r="F10" s="12">
        <v>115848</v>
      </c>
      <c r="G10" s="12">
        <v>76746</v>
      </c>
      <c r="H10" s="33">
        <f aca="true" t="shared" si="5" ref="H10:H15">SUM(F10/G10)</f>
        <v>1.5094988663904307</v>
      </c>
      <c r="I10" s="12">
        <v>16018682</v>
      </c>
      <c r="J10" s="12">
        <v>14245324</v>
      </c>
      <c r="K10" s="33">
        <f t="shared" si="3"/>
        <v>1.1244870246545462</v>
      </c>
      <c r="L10" s="6">
        <f t="shared" si="4"/>
        <v>20746939</v>
      </c>
      <c r="M10" s="6">
        <f t="shared" si="4"/>
        <v>17228229</v>
      </c>
      <c r="N10" s="34">
        <f t="shared" si="1"/>
        <v>1.2042409582551985</v>
      </c>
    </row>
    <row r="11" spans="1:14" ht="16.5" customHeight="1">
      <c r="A11" s="13" t="s">
        <v>35</v>
      </c>
      <c r="B11" s="6">
        <v>8</v>
      </c>
      <c r="C11" s="12">
        <v>3744646</v>
      </c>
      <c r="D11" s="12">
        <v>2545445</v>
      </c>
      <c r="E11" s="33">
        <f t="shared" si="2"/>
        <v>1.4711164452580983</v>
      </c>
      <c r="F11" s="12">
        <v>75589</v>
      </c>
      <c r="G11" s="12">
        <v>75019</v>
      </c>
      <c r="H11" s="33">
        <f t="shared" si="5"/>
        <v>1.0075980751542943</v>
      </c>
      <c r="I11" s="12">
        <v>11226357</v>
      </c>
      <c r="J11" s="12">
        <v>11876730</v>
      </c>
      <c r="K11" s="33">
        <f t="shared" si="3"/>
        <v>0.9452397250758415</v>
      </c>
      <c r="L11" s="6">
        <f t="shared" si="4"/>
        <v>15046592</v>
      </c>
      <c r="M11" s="6">
        <f t="shared" si="4"/>
        <v>14497194</v>
      </c>
      <c r="N11" s="34">
        <f t="shared" si="1"/>
        <v>1.0378968509354294</v>
      </c>
    </row>
    <row r="12" spans="1:14" ht="16.5" customHeight="1">
      <c r="A12" s="13" t="s">
        <v>36</v>
      </c>
      <c r="B12" s="6">
        <v>9</v>
      </c>
      <c r="C12" s="12">
        <v>10632831</v>
      </c>
      <c r="D12" s="12">
        <v>7656346</v>
      </c>
      <c r="E12" s="33">
        <f t="shared" si="2"/>
        <v>1.3887605131743002</v>
      </c>
      <c r="F12" s="12">
        <v>90551</v>
      </c>
      <c r="G12" s="12">
        <v>34988</v>
      </c>
      <c r="H12" s="33">
        <f t="shared" si="5"/>
        <v>2.5880587630044585</v>
      </c>
      <c r="I12" s="12">
        <v>3109339</v>
      </c>
      <c r="J12" s="12">
        <v>4053855</v>
      </c>
      <c r="K12" s="33">
        <f t="shared" si="3"/>
        <v>0.7670079467568525</v>
      </c>
      <c r="L12" s="6">
        <f t="shared" si="4"/>
        <v>13832721</v>
      </c>
      <c r="M12" s="6">
        <f t="shared" si="4"/>
        <v>11745189</v>
      </c>
      <c r="N12" s="34">
        <f t="shared" si="1"/>
        <v>1.177735070929893</v>
      </c>
    </row>
    <row r="13" spans="1:14" ht="16.5" customHeight="1">
      <c r="A13" s="13" t="s">
        <v>37</v>
      </c>
      <c r="B13" s="4">
        <v>24</v>
      </c>
      <c r="C13" s="12">
        <v>0</v>
      </c>
      <c r="D13" s="12">
        <v>0</v>
      </c>
      <c r="E13" s="8" t="s">
        <v>59</v>
      </c>
      <c r="F13" s="12">
        <v>18447</v>
      </c>
      <c r="G13" s="12">
        <v>15436</v>
      </c>
      <c r="H13" s="33">
        <f t="shared" si="5"/>
        <v>1.1950634879502462</v>
      </c>
      <c r="I13" s="12">
        <v>11776705</v>
      </c>
      <c r="J13" s="12">
        <v>12001974</v>
      </c>
      <c r="K13" s="33">
        <f t="shared" si="3"/>
        <v>0.9812306708879722</v>
      </c>
      <c r="L13" s="6">
        <f aca="true" t="shared" si="6" ref="L13:M20">+C13+F13+I13</f>
        <v>11795152</v>
      </c>
      <c r="M13" s="6">
        <f t="shared" si="6"/>
        <v>12017410</v>
      </c>
      <c r="N13" s="34">
        <f t="shared" si="1"/>
        <v>0.981505332679837</v>
      </c>
    </row>
    <row r="14" spans="1:14" ht="16.5" customHeight="1">
      <c r="A14" s="13" t="s">
        <v>38</v>
      </c>
      <c r="B14" s="6">
        <v>11</v>
      </c>
      <c r="C14" s="12">
        <v>2040386</v>
      </c>
      <c r="D14" s="12">
        <v>1173628</v>
      </c>
      <c r="E14" s="33">
        <f t="shared" si="2"/>
        <v>1.7385287331249766</v>
      </c>
      <c r="F14" s="12">
        <v>19779</v>
      </c>
      <c r="G14" s="12">
        <v>5614</v>
      </c>
      <c r="H14" s="33">
        <f t="shared" si="5"/>
        <v>3.523156394727467</v>
      </c>
      <c r="I14" s="12">
        <v>8888084</v>
      </c>
      <c r="J14" s="12">
        <v>7669527</v>
      </c>
      <c r="K14" s="33">
        <f t="shared" si="3"/>
        <v>1.1588829402386875</v>
      </c>
      <c r="L14" s="6">
        <f t="shared" si="6"/>
        <v>10948249</v>
      </c>
      <c r="M14" s="6">
        <f t="shared" si="6"/>
        <v>8848769</v>
      </c>
      <c r="N14" s="34">
        <f t="shared" si="1"/>
        <v>1.2372623807899155</v>
      </c>
    </row>
    <row r="15" spans="1:14" ht="16.5" customHeight="1">
      <c r="A15" s="13" t="s">
        <v>39</v>
      </c>
      <c r="B15" s="6">
        <v>12</v>
      </c>
      <c r="C15" s="12">
        <v>1896237</v>
      </c>
      <c r="D15" s="12">
        <v>547262</v>
      </c>
      <c r="E15" s="33">
        <f t="shared" si="2"/>
        <v>3.4649528014004263</v>
      </c>
      <c r="F15" s="12">
        <v>30604</v>
      </c>
      <c r="G15" s="12">
        <v>27633</v>
      </c>
      <c r="H15" s="33">
        <f t="shared" si="5"/>
        <v>1.1075163753483155</v>
      </c>
      <c r="I15" s="12">
        <v>9083387</v>
      </c>
      <c r="J15" s="12">
        <v>10012391</v>
      </c>
      <c r="K15" s="33">
        <f t="shared" si="3"/>
        <v>0.9072145704257855</v>
      </c>
      <c r="L15" s="6">
        <f t="shared" si="6"/>
        <v>11010228</v>
      </c>
      <c r="M15" s="6">
        <f t="shared" si="6"/>
        <v>10587286</v>
      </c>
      <c r="N15" s="34">
        <f t="shared" si="1"/>
        <v>1.0399481037916611</v>
      </c>
    </row>
    <row r="16" spans="1:14" ht="16.5" customHeight="1">
      <c r="A16" s="13" t="s">
        <v>40</v>
      </c>
      <c r="B16" s="6">
        <v>10</v>
      </c>
      <c r="C16" s="12">
        <v>9916247</v>
      </c>
      <c r="D16" s="12">
        <v>6291665</v>
      </c>
      <c r="E16" s="33">
        <f t="shared" si="2"/>
        <v>1.5760926559185844</v>
      </c>
      <c r="F16" s="12">
        <v>0</v>
      </c>
      <c r="G16" s="12">
        <v>0</v>
      </c>
      <c r="H16" s="37" t="s">
        <v>59</v>
      </c>
      <c r="I16" s="12">
        <v>0</v>
      </c>
      <c r="J16" s="12">
        <v>0</v>
      </c>
      <c r="K16" s="7" t="str">
        <f>IF(OR(I16=0,J16=0),"　　－　　",ROUND(I16/J16*100,1))</f>
        <v>　　－　　</v>
      </c>
      <c r="L16" s="6">
        <f t="shared" si="6"/>
        <v>9916247</v>
      </c>
      <c r="M16" s="6">
        <f t="shared" si="6"/>
        <v>6291665</v>
      </c>
      <c r="N16" s="34">
        <f t="shared" si="1"/>
        <v>1.5760926559185844</v>
      </c>
    </row>
    <row r="17" spans="1:14" ht="16.5" customHeight="1">
      <c r="A17" s="14" t="s">
        <v>41</v>
      </c>
      <c r="B17" s="6">
        <v>18</v>
      </c>
      <c r="C17" s="12">
        <v>16879519</v>
      </c>
      <c r="D17" s="12">
        <v>9255537</v>
      </c>
      <c r="E17" s="33">
        <f t="shared" si="2"/>
        <v>1.8237211952153614</v>
      </c>
      <c r="F17" s="12">
        <v>0</v>
      </c>
      <c r="G17" s="12">
        <v>0</v>
      </c>
      <c r="H17" s="37" t="s">
        <v>59</v>
      </c>
      <c r="I17" s="12">
        <v>0</v>
      </c>
      <c r="J17" s="12">
        <v>0</v>
      </c>
      <c r="K17" s="7" t="str">
        <f>IF(OR(I17=0,J17=0),"　　－　　",ROUND(I17/J17*100,1))</f>
        <v>　　－　　</v>
      </c>
      <c r="L17" s="6">
        <f t="shared" si="6"/>
        <v>16879519</v>
      </c>
      <c r="M17" s="6">
        <f t="shared" si="6"/>
        <v>9255537</v>
      </c>
      <c r="N17" s="34">
        <f t="shared" si="1"/>
        <v>1.8237211952153614</v>
      </c>
    </row>
    <row r="18" spans="1:14" ht="16.5" customHeight="1">
      <c r="A18" s="13" t="s">
        <v>42</v>
      </c>
      <c r="B18" s="6">
        <v>13</v>
      </c>
      <c r="C18" s="12">
        <v>1080989</v>
      </c>
      <c r="D18" s="12">
        <v>319155</v>
      </c>
      <c r="E18" s="33">
        <f t="shared" si="2"/>
        <v>3.3870345130109194</v>
      </c>
      <c r="F18" s="12">
        <v>1143</v>
      </c>
      <c r="G18" s="12">
        <v>8886</v>
      </c>
      <c r="H18" s="33">
        <f>SUM(F18/G18)</f>
        <v>0.12862930452397028</v>
      </c>
      <c r="I18" s="12">
        <v>6536176</v>
      </c>
      <c r="J18" s="12">
        <v>7290779</v>
      </c>
      <c r="K18" s="33">
        <f aca="true" t="shared" si="7" ref="K18:K56">SUM(I18/J18)</f>
        <v>0.8964989886540244</v>
      </c>
      <c r="L18" s="6">
        <f t="shared" si="6"/>
        <v>7618308</v>
      </c>
      <c r="M18" s="6">
        <f t="shared" si="6"/>
        <v>7618820</v>
      </c>
      <c r="N18" s="34">
        <f t="shared" si="1"/>
        <v>0.99993279799234</v>
      </c>
    </row>
    <row r="19" spans="1:14" ht="16.5" customHeight="1">
      <c r="A19" s="13" t="s">
        <v>43</v>
      </c>
      <c r="B19" s="6">
        <v>15</v>
      </c>
      <c r="C19" s="12">
        <v>283892</v>
      </c>
      <c r="D19" s="12">
        <v>155017</v>
      </c>
      <c r="E19" s="33">
        <f t="shared" si="2"/>
        <v>1.8313604314365521</v>
      </c>
      <c r="F19" s="12">
        <v>0</v>
      </c>
      <c r="G19" s="12">
        <v>0</v>
      </c>
      <c r="H19" s="37" t="s">
        <v>59</v>
      </c>
      <c r="I19" s="12">
        <v>6924098</v>
      </c>
      <c r="J19" s="12">
        <v>7268800</v>
      </c>
      <c r="K19" s="33">
        <f t="shared" si="7"/>
        <v>0.952577867048206</v>
      </c>
      <c r="L19" s="6">
        <f t="shared" si="6"/>
        <v>7207990</v>
      </c>
      <c r="M19" s="6">
        <f t="shared" si="6"/>
        <v>7423817</v>
      </c>
      <c r="N19" s="34">
        <f t="shared" si="1"/>
        <v>0.9709277585910321</v>
      </c>
    </row>
    <row r="20" spans="1:14" ht="16.5" customHeight="1">
      <c r="A20" s="13" t="s">
        <v>44</v>
      </c>
      <c r="B20" s="6">
        <v>14</v>
      </c>
      <c r="C20" s="12">
        <v>1748069</v>
      </c>
      <c r="D20" s="47">
        <v>1582166</v>
      </c>
      <c r="E20" s="33">
        <f t="shared" si="2"/>
        <v>1.1048581501561783</v>
      </c>
      <c r="F20" s="12">
        <v>119111</v>
      </c>
      <c r="G20" s="47">
        <v>88227</v>
      </c>
      <c r="H20" s="33">
        <f>SUM(F20/G20)</f>
        <v>1.350051571514389</v>
      </c>
      <c r="I20" s="12">
        <v>3997010</v>
      </c>
      <c r="J20" s="47">
        <v>5123774</v>
      </c>
      <c r="K20" s="33">
        <f t="shared" si="7"/>
        <v>0.7800910032331637</v>
      </c>
      <c r="L20" s="6">
        <f t="shared" si="6"/>
        <v>5864190</v>
      </c>
      <c r="M20" s="6">
        <f t="shared" si="6"/>
        <v>6794167</v>
      </c>
      <c r="N20" s="34">
        <f>SUM(L20/5873214)</f>
        <v>0.9984635329140058</v>
      </c>
    </row>
    <row r="21" spans="1:14" ht="16.5" customHeight="1">
      <c r="A21" s="13" t="s">
        <v>45</v>
      </c>
      <c r="B21" s="6">
        <v>16</v>
      </c>
      <c r="C21" s="12">
        <v>2326712</v>
      </c>
      <c r="D21" s="12">
        <v>1086126</v>
      </c>
      <c r="E21" s="33">
        <f t="shared" si="2"/>
        <v>2.1422118612389354</v>
      </c>
      <c r="F21" s="12">
        <v>34997</v>
      </c>
      <c r="G21" s="12">
        <v>16465</v>
      </c>
      <c r="H21" s="33">
        <f>SUM(F21/G21)</f>
        <v>2.1255390221682355</v>
      </c>
      <c r="I21" s="12">
        <v>4726161</v>
      </c>
      <c r="J21" s="12">
        <v>4488142</v>
      </c>
      <c r="K21" s="33">
        <f t="shared" si="7"/>
        <v>1.0530328585860251</v>
      </c>
      <c r="L21" s="6">
        <f aca="true" t="shared" si="8" ref="L21:L27">+C21+F21+I21</f>
        <v>7087870</v>
      </c>
      <c r="M21" s="6">
        <f aca="true" t="shared" si="9" ref="M21:M27">+D21+G21+J21</f>
        <v>5590733</v>
      </c>
      <c r="N21" s="34">
        <f t="shared" si="1"/>
        <v>1.2677890358920736</v>
      </c>
    </row>
    <row r="22" spans="1:14" ht="16.5" customHeight="1">
      <c r="A22" s="10" t="s">
        <v>46</v>
      </c>
      <c r="B22" s="4">
        <v>33</v>
      </c>
      <c r="C22" s="12">
        <v>1088866</v>
      </c>
      <c r="D22" s="12">
        <v>452957</v>
      </c>
      <c r="E22" s="33">
        <f t="shared" si="2"/>
        <v>2.4039058895215217</v>
      </c>
      <c r="F22" s="12">
        <v>0</v>
      </c>
      <c r="G22" s="12">
        <v>0</v>
      </c>
      <c r="H22" s="37" t="s">
        <v>59</v>
      </c>
      <c r="I22" s="12">
        <v>4879333</v>
      </c>
      <c r="J22" s="12">
        <v>6252048</v>
      </c>
      <c r="K22" s="33">
        <f t="shared" si="7"/>
        <v>0.7804375462248531</v>
      </c>
      <c r="L22" s="15">
        <f aca="true" t="shared" si="10" ref="L22:M25">+C22+F22+I22</f>
        <v>5968199</v>
      </c>
      <c r="M22" s="15">
        <f t="shared" si="10"/>
        <v>6705005</v>
      </c>
      <c r="N22" s="34">
        <f t="shared" si="1"/>
        <v>0.8901110439142104</v>
      </c>
    </row>
    <row r="23" spans="1:15" ht="16.5" customHeight="1">
      <c r="A23" s="13" t="s">
        <v>47</v>
      </c>
      <c r="B23" s="4">
        <v>21</v>
      </c>
      <c r="C23" s="12">
        <v>1698968</v>
      </c>
      <c r="D23" s="12">
        <v>1290514</v>
      </c>
      <c r="E23" s="33">
        <f t="shared" si="2"/>
        <v>1.3165048964986044</v>
      </c>
      <c r="F23" s="12">
        <v>8705</v>
      </c>
      <c r="G23" s="12">
        <v>14625</v>
      </c>
      <c r="H23" s="33">
        <f>SUM(F23/G23)</f>
        <v>0.5952136752136752</v>
      </c>
      <c r="I23" s="12">
        <v>2785063</v>
      </c>
      <c r="J23" s="12">
        <v>2879071</v>
      </c>
      <c r="K23" s="33">
        <f t="shared" si="7"/>
        <v>0.9673478007315555</v>
      </c>
      <c r="L23" s="6">
        <f t="shared" si="10"/>
        <v>4492736</v>
      </c>
      <c r="M23" s="6">
        <f t="shared" si="10"/>
        <v>4184210</v>
      </c>
      <c r="N23" s="34">
        <f t="shared" si="1"/>
        <v>1.0737357828598468</v>
      </c>
      <c r="O23" s="4"/>
    </row>
    <row r="24" spans="1:15" ht="16.5" customHeight="1">
      <c r="A24" s="10" t="s">
        <v>48</v>
      </c>
      <c r="B24" s="6">
        <v>22</v>
      </c>
      <c r="C24" s="12">
        <v>852807</v>
      </c>
      <c r="D24" s="12">
        <v>488312</v>
      </c>
      <c r="E24" s="33">
        <f t="shared" si="2"/>
        <v>1.7464387522731368</v>
      </c>
      <c r="F24" s="12">
        <v>0</v>
      </c>
      <c r="G24" s="12">
        <v>0</v>
      </c>
      <c r="H24" s="37" t="s">
        <v>59</v>
      </c>
      <c r="I24" s="12">
        <v>3407320</v>
      </c>
      <c r="J24" s="12">
        <v>3417473</v>
      </c>
      <c r="K24" s="33">
        <f t="shared" si="7"/>
        <v>0.9970290913783372</v>
      </c>
      <c r="L24" s="6">
        <f t="shared" si="10"/>
        <v>4260127</v>
      </c>
      <c r="M24" s="6">
        <f t="shared" si="10"/>
        <v>3905785</v>
      </c>
      <c r="N24" s="34">
        <f t="shared" si="1"/>
        <v>1.0907223515887332</v>
      </c>
      <c r="O24" s="2"/>
    </row>
    <row r="25" spans="1:14" ht="16.5" customHeight="1">
      <c r="A25" s="13" t="s">
        <v>49</v>
      </c>
      <c r="B25" s="6">
        <v>20</v>
      </c>
      <c r="C25" s="12">
        <v>1087514</v>
      </c>
      <c r="D25" s="12">
        <v>566552</v>
      </c>
      <c r="E25" s="33">
        <f t="shared" si="2"/>
        <v>1.9195307756393059</v>
      </c>
      <c r="F25" s="12">
        <v>3100</v>
      </c>
      <c r="G25" s="12">
        <v>6660</v>
      </c>
      <c r="H25" s="33">
        <f>SUM(F25/G25)</f>
        <v>0.46546546546546547</v>
      </c>
      <c r="I25" s="12">
        <v>3743700</v>
      </c>
      <c r="J25" s="12">
        <v>3968270</v>
      </c>
      <c r="K25" s="33">
        <f t="shared" si="7"/>
        <v>0.943408588629302</v>
      </c>
      <c r="L25" s="6">
        <f t="shared" si="10"/>
        <v>4834314</v>
      </c>
      <c r="M25" s="6">
        <f t="shared" si="10"/>
        <v>4541482</v>
      </c>
      <c r="N25" s="34">
        <f t="shared" si="1"/>
        <v>1.0644793924097904</v>
      </c>
    </row>
    <row r="26" spans="1:14" ht="16.5" customHeight="1">
      <c r="A26" s="10" t="s">
        <v>50</v>
      </c>
      <c r="B26" s="6">
        <v>19</v>
      </c>
      <c r="C26" s="12">
        <v>703677</v>
      </c>
      <c r="D26" s="12">
        <v>333358</v>
      </c>
      <c r="E26" s="33">
        <f t="shared" si="2"/>
        <v>2.1108747952651505</v>
      </c>
      <c r="F26" s="12">
        <v>18262</v>
      </c>
      <c r="G26" s="12">
        <v>2126</v>
      </c>
      <c r="H26" s="38">
        <f>SUM(F26/G26)</f>
        <v>8.589840075258701</v>
      </c>
      <c r="I26" s="12">
        <v>3714029</v>
      </c>
      <c r="J26" s="12">
        <v>3942837</v>
      </c>
      <c r="K26" s="33">
        <f t="shared" si="7"/>
        <v>0.9419686890429404</v>
      </c>
      <c r="L26" s="6">
        <f t="shared" si="8"/>
        <v>4435968</v>
      </c>
      <c r="M26" s="6">
        <f t="shared" si="9"/>
        <v>4278321</v>
      </c>
      <c r="N26" s="34">
        <f t="shared" si="1"/>
        <v>1.036847866254075</v>
      </c>
    </row>
    <row r="27" spans="1:15" ht="16.5" customHeight="1">
      <c r="A27" s="10" t="s">
        <v>51</v>
      </c>
      <c r="B27" s="15">
        <v>23</v>
      </c>
      <c r="C27" s="16">
        <v>4131255</v>
      </c>
      <c r="D27" s="16">
        <v>3039817</v>
      </c>
      <c r="E27" s="33">
        <f t="shared" si="2"/>
        <v>1.3590472715956257</v>
      </c>
      <c r="F27" s="16">
        <v>0</v>
      </c>
      <c r="G27" s="16">
        <v>0</v>
      </c>
      <c r="H27" s="37" t="s">
        <v>59</v>
      </c>
      <c r="I27" s="16">
        <v>458209</v>
      </c>
      <c r="J27" s="16">
        <v>426793</v>
      </c>
      <c r="K27" s="33">
        <f t="shared" si="7"/>
        <v>1.0736094547005222</v>
      </c>
      <c r="L27" s="6">
        <f t="shared" si="8"/>
        <v>4589464</v>
      </c>
      <c r="M27" s="6">
        <f t="shared" si="9"/>
        <v>3466610</v>
      </c>
      <c r="N27" s="34">
        <f t="shared" si="1"/>
        <v>1.3239054869166131</v>
      </c>
      <c r="O27" s="2"/>
    </row>
    <row r="28" spans="1:14" ht="16.5" customHeight="1">
      <c r="A28" s="17" t="s">
        <v>52</v>
      </c>
      <c r="B28" s="4">
        <v>36</v>
      </c>
      <c r="C28" s="12">
        <v>4096428</v>
      </c>
      <c r="D28" s="12">
        <v>2682967</v>
      </c>
      <c r="E28" s="33">
        <f t="shared" si="2"/>
        <v>1.5268275755907545</v>
      </c>
      <c r="F28" s="12">
        <v>3384</v>
      </c>
      <c r="G28" s="12">
        <v>5517</v>
      </c>
      <c r="H28" s="33">
        <f>SUM(F28/G28)</f>
        <v>0.6133768352365416</v>
      </c>
      <c r="I28" s="12">
        <v>1343896</v>
      </c>
      <c r="J28" s="12">
        <v>1041267</v>
      </c>
      <c r="K28" s="33">
        <f t="shared" si="7"/>
        <v>1.2906353509714608</v>
      </c>
      <c r="L28" s="15">
        <f>+C28+F28+I28</f>
        <v>5443708</v>
      </c>
      <c r="M28" s="15">
        <f>+D28+G28+J28</f>
        <v>3729751</v>
      </c>
      <c r="N28" s="34">
        <f t="shared" si="1"/>
        <v>1.4595365749617066</v>
      </c>
    </row>
    <row r="29" spans="1:14" ht="16.5" customHeight="1">
      <c r="A29" s="13" t="s">
        <v>53</v>
      </c>
      <c r="B29" s="9">
        <v>25</v>
      </c>
      <c r="C29" s="18">
        <v>323951</v>
      </c>
      <c r="D29" s="18">
        <v>177150</v>
      </c>
      <c r="E29" s="33">
        <f t="shared" si="2"/>
        <v>1.8286819079875811</v>
      </c>
      <c r="F29" s="18">
        <v>0</v>
      </c>
      <c r="G29" s="18">
        <v>1107</v>
      </c>
      <c r="H29" s="37" t="s">
        <v>59</v>
      </c>
      <c r="I29" s="18">
        <v>1129006</v>
      </c>
      <c r="J29" s="18">
        <v>1505382</v>
      </c>
      <c r="K29" s="33">
        <f t="shared" si="7"/>
        <v>0.7499797393618364</v>
      </c>
      <c r="L29" s="9">
        <f>+C29+F29+I29</f>
        <v>1452957</v>
      </c>
      <c r="M29" s="9">
        <f>+D29+G29+J29</f>
        <v>1683639</v>
      </c>
      <c r="N29" s="34">
        <f t="shared" si="1"/>
        <v>0.8629860676784037</v>
      </c>
    </row>
    <row r="30" spans="1:14" ht="15" customHeight="1">
      <c r="A30" s="30" t="s">
        <v>57</v>
      </c>
      <c r="B30" s="6"/>
      <c r="C30" s="6">
        <f>SUM(C4:C29)</f>
        <v>179511473</v>
      </c>
      <c r="D30" s="6">
        <f>SUM(D4:D29)</f>
        <v>107318680</v>
      </c>
      <c r="E30" s="35">
        <f t="shared" si="2"/>
        <v>1.6726954990501188</v>
      </c>
      <c r="F30" s="6">
        <f>SUM(F4:F29)</f>
        <v>2917484</v>
      </c>
      <c r="G30" s="6">
        <f>SUM(G4:G29)</f>
        <v>2001938</v>
      </c>
      <c r="H30" s="35">
        <f>SUM(F30/G30)</f>
        <v>1.4573298473778908</v>
      </c>
      <c r="I30" s="6">
        <f>SUM(I4:I29)</f>
        <v>280704546</v>
      </c>
      <c r="J30" s="6">
        <f>SUM(J4:J29)</f>
        <v>305633191</v>
      </c>
      <c r="K30" s="35">
        <f t="shared" si="7"/>
        <v>0.9184360673707065</v>
      </c>
      <c r="L30" s="6">
        <f>SUM(L4:L29)</f>
        <v>463133503</v>
      </c>
      <c r="M30" s="6">
        <f>SUM(M4:M29)</f>
        <v>414953809</v>
      </c>
      <c r="N30" s="35">
        <f t="shared" si="1"/>
        <v>1.1161085714964483</v>
      </c>
    </row>
    <row r="31" spans="1:14" ht="16.5" customHeight="1">
      <c r="A31" s="3" t="s">
        <v>54</v>
      </c>
      <c r="B31" s="5">
        <v>27</v>
      </c>
      <c r="C31" s="19">
        <v>3169585</v>
      </c>
      <c r="D31" s="19">
        <v>2692068</v>
      </c>
      <c r="E31" s="33">
        <f t="shared" si="2"/>
        <v>1.1773792489639934</v>
      </c>
      <c r="F31" s="19">
        <v>15381</v>
      </c>
      <c r="G31" s="19">
        <v>7571</v>
      </c>
      <c r="H31" s="33">
        <f>SUM(F31/G31)</f>
        <v>2.031567824593845</v>
      </c>
      <c r="I31" s="19">
        <v>294027</v>
      </c>
      <c r="J31" s="19">
        <v>274242</v>
      </c>
      <c r="K31" s="33">
        <f t="shared" si="7"/>
        <v>1.0721443104994859</v>
      </c>
      <c r="L31" s="20">
        <f aca="true" t="shared" si="11" ref="L31:L54">+C31+F31+I31</f>
        <v>3478993</v>
      </c>
      <c r="M31" s="20">
        <f aca="true" t="shared" si="12" ref="M31:M54">+D31+G31+J31</f>
        <v>2973881</v>
      </c>
      <c r="N31" s="34">
        <f t="shared" si="1"/>
        <v>1.1698494324419841</v>
      </c>
    </row>
    <row r="32" spans="1:14" ht="16.5" customHeight="1">
      <c r="A32" s="10" t="s">
        <v>55</v>
      </c>
      <c r="B32" s="6">
        <v>26</v>
      </c>
      <c r="C32" s="12">
        <v>922310</v>
      </c>
      <c r="D32" s="12">
        <v>681133</v>
      </c>
      <c r="E32" s="33">
        <f t="shared" si="2"/>
        <v>1.3540820955672388</v>
      </c>
      <c r="F32" s="12">
        <v>70724</v>
      </c>
      <c r="G32" s="12">
        <v>101791</v>
      </c>
      <c r="H32" s="33">
        <f>SUM(F32/G32)</f>
        <v>0.6947962000569795</v>
      </c>
      <c r="I32" s="12">
        <v>2953042</v>
      </c>
      <c r="J32" s="12">
        <v>3079588</v>
      </c>
      <c r="K32" s="33">
        <f t="shared" si="7"/>
        <v>0.9589081396602402</v>
      </c>
      <c r="L32" s="15">
        <f t="shared" si="11"/>
        <v>3946076</v>
      </c>
      <c r="M32" s="15">
        <f t="shared" si="12"/>
        <v>3862512</v>
      </c>
      <c r="N32" s="34">
        <f t="shared" si="1"/>
        <v>1.0216346253422643</v>
      </c>
    </row>
    <row r="33" spans="1:14" ht="16.5" customHeight="1">
      <c r="A33" s="10" t="s">
        <v>56</v>
      </c>
      <c r="B33" s="4">
        <v>29</v>
      </c>
      <c r="C33" s="12">
        <v>480355</v>
      </c>
      <c r="D33" s="12">
        <v>178273</v>
      </c>
      <c r="E33" s="33">
        <f t="shared" si="2"/>
        <v>2.6944910334150434</v>
      </c>
      <c r="F33" s="12">
        <v>0</v>
      </c>
      <c r="G33" s="12">
        <v>378</v>
      </c>
      <c r="H33" s="33">
        <f>SUM(F33/G33)</f>
        <v>0</v>
      </c>
      <c r="I33" s="12">
        <v>2498696</v>
      </c>
      <c r="J33" s="12">
        <v>2810483</v>
      </c>
      <c r="K33" s="33">
        <f t="shared" si="7"/>
        <v>0.8890628407999621</v>
      </c>
      <c r="L33" s="15">
        <f t="shared" si="11"/>
        <v>2979051</v>
      </c>
      <c r="M33" s="15">
        <f t="shared" si="12"/>
        <v>2989134</v>
      </c>
      <c r="N33" s="34">
        <f t="shared" si="1"/>
        <v>0.996626782205147</v>
      </c>
    </row>
    <row r="34" spans="1:14" ht="16.5" customHeight="1">
      <c r="A34" s="10" t="s">
        <v>0</v>
      </c>
      <c r="B34" s="4">
        <v>30</v>
      </c>
      <c r="C34" s="12">
        <v>98528</v>
      </c>
      <c r="D34" s="12">
        <v>71818</v>
      </c>
      <c r="E34" s="33">
        <f t="shared" si="2"/>
        <v>1.371912333955276</v>
      </c>
      <c r="F34" s="12">
        <v>3879</v>
      </c>
      <c r="G34" s="12">
        <v>1820</v>
      </c>
      <c r="H34" s="33">
        <f>SUM(F34/G34)</f>
        <v>2.1313186813186813</v>
      </c>
      <c r="I34" s="12">
        <v>2875426</v>
      </c>
      <c r="J34" s="12">
        <v>2949401</v>
      </c>
      <c r="K34" s="33">
        <f t="shared" si="7"/>
        <v>0.9749186360213481</v>
      </c>
      <c r="L34" s="15">
        <f t="shared" si="11"/>
        <v>2977833</v>
      </c>
      <c r="M34" s="15">
        <f t="shared" si="12"/>
        <v>3023039</v>
      </c>
      <c r="N34" s="34">
        <f t="shared" si="1"/>
        <v>0.985046173734444</v>
      </c>
    </row>
    <row r="35" spans="1:14" ht="16.5" customHeight="1">
      <c r="A35" s="13" t="s">
        <v>1</v>
      </c>
      <c r="B35" s="4">
        <v>31</v>
      </c>
      <c r="C35" s="12">
        <v>2903581</v>
      </c>
      <c r="D35" s="12">
        <v>2286850</v>
      </c>
      <c r="E35" s="33">
        <f t="shared" si="2"/>
        <v>1.2696858123619827</v>
      </c>
      <c r="F35" s="12">
        <v>0</v>
      </c>
      <c r="G35" s="12">
        <v>0</v>
      </c>
      <c r="H35" s="37" t="str">
        <f>IF(OR(F35=0,G35=0),"　　－　　",ROUND(F35/G35*100,1))</f>
        <v>　　－　　</v>
      </c>
      <c r="I35" s="12">
        <v>251914</v>
      </c>
      <c r="J35" s="12">
        <v>282237</v>
      </c>
      <c r="K35" s="33">
        <f t="shared" si="7"/>
        <v>0.8925619249070816</v>
      </c>
      <c r="L35" s="15">
        <f t="shared" si="11"/>
        <v>3155495</v>
      </c>
      <c r="M35" s="15">
        <f t="shared" si="12"/>
        <v>2569087</v>
      </c>
      <c r="N35" s="34">
        <f t="shared" si="1"/>
        <v>1.228255407465765</v>
      </c>
    </row>
    <row r="36" spans="1:14" ht="16.5" customHeight="1">
      <c r="A36" s="10" t="s">
        <v>2</v>
      </c>
      <c r="B36" s="4">
        <v>38</v>
      </c>
      <c r="C36" s="12">
        <v>3522308</v>
      </c>
      <c r="D36" s="12">
        <v>2288305</v>
      </c>
      <c r="E36" s="33">
        <f t="shared" si="2"/>
        <v>1.5392650892254311</v>
      </c>
      <c r="F36" s="12">
        <v>0</v>
      </c>
      <c r="G36" s="12">
        <v>0</v>
      </c>
      <c r="H36" s="37" t="s">
        <v>59</v>
      </c>
      <c r="I36" s="12">
        <v>0</v>
      </c>
      <c r="J36" s="12">
        <v>0</v>
      </c>
      <c r="K36" s="8" t="str">
        <f>IF(OR(I36=0,J36=0),"　　－　　",ROUND(I36/J36*100,1))</f>
        <v>　　－　　</v>
      </c>
      <c r="L36" s="15">
        <f t="shared" si="11"/>
        <v>3522308</v>
      </c>
      <c r="M36" s="15">
        <f t="shared" si="12"/>
        <v>2288305</v>
      </c>
      <c r="N36" s="34">
        <f t="shared" si="1"/>
        <v>1.5392650892254311</v>
      </c>
    </row>
    <row r="37" spans="1:14" ht="16.5" customHeight="1">
      <c r="A37" s="13" t="s">
        <v>3</v>
      </c>
      <c r="B37" s="4">
        <v>32</v>
      </c>
      <c r="C37" s="12">
        <v>845731</v>
      </c>
      <c r="D37" s="12">
        <v>427125</v>
      </c>
      <c r="E37" s="33">
        <f t="shared" si="2"/>
        <v>1.9800550190225343</v>
      </c>
      <c r="F37" s="12">
        <v>0</v>
      </c>
      <c r="G37" s="12">
        <v>0</v>
      </c>
      <c r="H37" s="37" t="s">
        <v>59</v>
      </c>
      <c r="I37" s="12">
        <v>1797821</v>
      </c>
      <c r="J37" s="12">
        <v>2011452</v>
      </c>
      <c r="K37" s="33">
        <f t="shared" si="7"/>
        <v>0.893792643324325</v>
      </c>
      <c r="L37" s="15">
        <f t="shared" si="11"/>
        <v>2643552</v>
      </c>
      <c r="M37" s="15">
        <f t="shared" si="12"/>
        <v>2438577</v>
      </c>
      <c r="N37" s="34">
        <f t="shared" si="1"/>
        <v>1.08405516823951</v>
      </c>
    </row>
    <row r="38" spans="1:14" ht="16.5" customHeight="1">
      <c r="A38" s="10" t="s">
        <v>4</v>
      </c>
      <c r="B38" s="4">
        <v>35</v>
      </c>
      <c r="C38" s="12">
        <v>2523046</v>
      </c>
      <c r="D38" s="12">
        <v>2476001</v>
      </c>
      <c r="E38" s="33">
        <f t="shared" si="2"/>
        <v>1.019000396203394</v>
      </c>
      <c r="F38" s="12">
        <v>0</v>
      </c>
      <c r="G38" s="12">
        <v>0</v>
      </c>
      <c r="H38" s="37" t="s">
        <v>59</v>
      </c>
      <c r="I38" s="12">
        <v>0</v>
      </c>
      <c r="J38" s="12">
        <v>0</v>
      </c>
      <c r="K38" s="8" t="str">
        <f>IF(OR(I38=0,J38=0),"　　－　　",ROUND(I38/J38*100,1))</f>
        <v>　　－　　</v>
      </c>
      <c r="L38" s="15">
        <f t="shared" si="11"/>
        <v>2523046</v>
      </c>
      <c r="M38" s="15">
        <f t="shared" si="12"/>
        <v>2476001</v>
      </c>
      <c r="N38" s="34">
        <f t="shared" si="1"/>
        <v>1.019000396203394</v>
      </c>
    </row>
    <row r="39" spans="1:14" ht="16.5" customHeight="1">
      <c r="A39" s="10" t="s">
        <v>5</v>
      </c>
      <c r="B39" s="4">
        <v>37</v>
      </c>
      <c r="C39" s="12">
        <v>832926</v>
      </c>
      <c r="D39" s="12">
        <v>442301</v>
      </c>
      <c r="E39" s="33">
        <f t="shared" si="2"/>
        <v>1.8831655365915971</v>
      </c>
      <c r="F39" s="12">
        <v>1404</v>
      </c>
      <c r="G39" s="12">
        <v>577</v>
      </c>
      <c r="H39" s="33">
        <f>SUM(F39/G39)</f>
        <v>2.433275563258232</v>
      </c>
      <c r="I39" s="12">
        <v>2307239</v>
      </c>
      <c r="J39" s="12">
        <v>2475371</v>
      </c>
      <c r="K39" s="33">
        <f t="shared" si="7"/>
        <v>0.9320780602180441</v>
      </c>
      <c r="L39" s="15">
        <f t="shared" si="11"/>
        <v>3141569</v>
      </c>
      <c r="M39" s="15">
        <f t="shared" si="12"/>
        <v>2918249</v>
      </c>
      <c r="N39" s="34">
        <f t="shared" si="1"/>
        <v>1.0765253410521172</v>
      </c>
    </row>
    <row r="40" spans="1:14" ht="16.5" customHeight="1">
      <c r="A40" s="10" t="s">
        <v>6</v>
      </c>
      <c r="B40" s="4">
        <v>41</v>
      </c>
      <c r="C40" s="12">
        <v>275874</v>
      </c>
      <c r="D40" s="12">
        <v>172170</v>
      </c>
      <c r="E40" s="33">
        <f t="shared" si="2"/>
        <v>1.6023349015507928</v>
      </c>
      <c r="F40" s="12">
        <v>3343</v>
      </c>
      <c r="G40" s="12">
        <v>9223</v>
      </c>
      <c r="H40" s="33">
        <f>SUM(F40/G40)</f>
        <v>0.3624634067006397</v>
      </c>
      <c r="I40" s="12">
        <v>3452281</v>
      </c>
      <c r="J40" s="12">
        <v>2856057</v>
      </c>
      <c r="K40" s="33">
        <f t="shared" si="7"/>
        <v>1.2087577383784707</v>
      </c>
      <c r="L40" s="15">
        <f t="shared" si="11"/>
        <v>3731498</v>
      </c>
      <c r="M40" s="15">
        <f t="shared" si="12"/>
        <v>3037450</v>
      </c>
      <c r="N40" s="34">
        <f t="shared" si="1"/>
        <v>1.2284969299906172</v>
      </c>
    </row>
    <row r="41" spans="1:14" ht="16.5" customHeight="1">
      <c r="A41" s="10" t="s">
        <v>7</v>
      </c>
      <c r="B41" s="4">
        <v>44</v>
      </c>
      <c r="C41" s="12">
        <v>271714</v>
      </c>
      <c r="D41" s="12">
        <v>199776</v>
      </c>
      <c r="E41" s="33">
        <f t="shared" si="2"/>
        <v>1.3600933045010413</v>
      </c>
      <c r="F41" s="12">
        <v>0</v>
      </c>
      <c r="G41" s="12">
        <v>0</v>
      </c>
      <c r="H41" s="37" t="s">
        <v>59</v>
      </c>
      <c r="I41" s="12">
        <v>1834970</v>
      </c>
      <c r="J41" s="12">
        <v>1970577</v>
      </c>
      <c r="K41" s="33">
        <f t="shared" si="7"/>
        <v>0.9311841151094324</v>
      </c>
      <c r="L41" s="15">
        <f t="shared" si="11"/>
        <v>2106684</v>
      </c>
      <c r="M41" s="15">
        <f t="shared" si="12"/>
        <v>2170353</v>
      </c>
      <c r="N41" s="34">
        <f t="shared" si="1"/>
        <v>0.9706642191385456</v>
      </c>
    </row>
    <row r="42" spans="1:14" ht="16.5" customHeight="1">
      <c r="A42" s="10" t="s">
        <v>8</v>
      </c>
      <c r="B42" s="4">
        <v>34</v>
      </c>
      <c r="C42" s="12">
        <v>2821396</v>
      </c>
      <c r="D42" s="12">
        <v>1956070</v>
      </c>
      <c r="E42" s="33">
        <f t="shared" si="2"/>
        <v>1.442379873930892</v>
      </c>
      <c r="F42" s="12">
        <v>0</v>
      </c>
      <c r="G42" s="12">
        <v>0</v>
      </c>
      <c r="H42" s="37" t="s">
        <v>59</v>
      </c>
      <c r="I42" s="12">
        <v>227025</v>
      </c>
      <c r="J42" s="12">
        <v>202541</v>
      </c>
      <c r="K42" s="33">
        <f t="shared" si="7"/>
        <v>1.1208841666625522</v>
      </c>
      <c r="L42" s="15">
        <f t="shared" si="11"/>
        <v>3048421</v>
      </c>
      <c r="M42" s="15">
        <f t="shared" si="12"/>
        <v>2158611</v>
      </c>
      <c r="N42" s="34">
        <f t="shared" si="1"/>
        <v>1.4122141506737433</v>
      </c>
    </row>
    <row r="43" spans="1:14" ht="18" customHeight="1">
      <c r="A43" s="10" t="s">
        <v>9</v>
      </c>
      <c r="B43" s="4">
        <v>42</v>
      </c>
      <c r="C43" s="12">
        <v>964128</v>
      </c>
      <c r="D43" s="12">
        <v>628214</v>
      </c>
      <c r="E43" s="33">
        <f t="shared" si="2"/>
        <v>1.5347126934452273</v>
      </c>
      <c r="F43" s="12">
        <v>64255</v>
      </c>
      <c r="G43" s="12">
        <v>90332</v>
      </c>
      <c r="H43" s="33">
        <f>SUM(F43/G43)</f>
        <v>0.7113204622946464</v>
      </c>
      <c r="I43" s="12">
        <v>1131499</v>
      </c>
      <c r="J43" s="12">
        <v>1200591</v>
      </c>
      <c r="K43" s="33">
        <f t="shared" si="7"/>
        <v>0.942451675882961</v>
      </c>
      <c r="L43" s="15">
        <f t="shared" si="11"/>
        <v>2159882</v>
      </c>
      <c r="M43" s="15">
        <f t="shared" si="12"/>
        <v>1919137</v>
      </c>
      <c r="N43" s="34">
        <f t="shared" si="1"/>
        <v>1.1254444054801716</v>
      </c>
    </row>
    <row r="44" spans="1:14" ht="16.5" customHeight="1">
      <c r="A44" s="10" t="s">
        <v>10</v>
      </c>
      <c r="B44" s="4">
        <v>43</v>
      </c>
      <c r="C44" s="12">
        <v>0</v>
      </c>
      <c r="D44" s="12">
        <v>0</v>
      </c>
      <c r="E44" s="46" t="s">
        <v>60</v>
      </c>
      <c r="F44" s="12">
        <v>0</v>
      </c>
      <c r="G44" s="12">
        <v>0</v>
      </c>
      <c r="H44" s="37" t="s">
        <v>59</v>
      </c>
      <c r="I44" s="12">
        <v>1591036</v>
      </c>
      <c r="J44" s="12">
        <v>1899442</v>
      </c>
      <c r="K44" s="33">
        <f t="shared" si="7"/>
        <v>0.8376333681154782</v>
      </c>
      <c r="L44" s="15">
        <f t="shared" si="11"/>
        <v>1591036</v>
      </c>
      <c r="M44" s="15">
        <f t="shared" si="12"/>
        <v>1899442</v>
      </c>
      <c r="N44" s="34">
        <f t="shared" si="1"/>
        <v>0.8376333681154782</v>
      </c>
    </row>
    <row r="45" spans="1:14" ht="16.5" customHeight="1">
      <c r="A45" s="10" t="s">
        <v>11</v>
      </c>
      <c r="B45" s="4">
        <v>40</v>
      </c>
      <c r="C45" s="12">
        <v>2318553</v>
      </c>
      <c r="D45" s="12">
        <v>1542791</v>
      </c>
      <c r="E45" s="33">
        <f t="shared" si="2"/>
        <v>1.5028302602231929</v>
      </c>
      <c r="F45" s="12">
        <v>0</v>
      </c>
      <c r="G45" s="12">
        <v>0</v>
      </c>
      <c r="H45" s="37" t="s">
        <v>59</v>
      </c>
      <c r="I45" s="12">
        <v>83161</v>
      </c>
      <c r="J45" s="12">
        <v>69010</v>
      </c>
      <c r="K45" s="33">
        <f t="shared" si="7"/>
        <v>1.2050572380814375</v>
      </c>
      <c r="L45" s="15">
        <f t="shared" si="11"/>
        <v>2401714</v>
      </c>
      <c r="M45" s="15">
        <f t="shared" si="12"/>
        <v>1611801</v>
      </c>
      <c r="N45" s="34">
        <f t="shared" si="1"/>
        <v>1.490080971534327</v>
      </c>
    </row>
    <row r="46" spans="1:14" ht="16.5" customHeight="1">
      <c r="A46" s="10" t="s">
        <v>12</v>
      </c>
      <c r="B46" s="4">
        <v>28</v>
      </c>
      <c r="C46" s="12">
        <v>366300</v>
      </c>
      <c r="D46" s="12">
        <v>273573</v>
      </c>
      <c r="E46" s="33">
        <f t="shared" si="2"/>
        <v>1.3389479224923513</v>
      </c>
      <c r="F46" s="12">
        <v>0</v>
      </c>
      <c r="G46" s="12">
        <v>0</v>
      </c>
      <c r="H46" s="37" t="s">
        <v>59</v>
      </c>
      <c r="I46" s="12">
        <v>1396430</v>
      </c>
      <c r="J46" s="12">
        <v>1471154</v>
      </c>
      <c r="K46" s="33">
        <f t="shared" si="7"/>
        <v>0.9492072209979376</v>
      </c>
      <c r="L46" s="15">
        <f t="shared" si="11"/>
        <v>1762730</v>
      </c>
      <c r="M46" s="15">
        <f t="shared" si="12"/>
        <v>1744727</v>
      </c>
      <c r="N46" s="34">
        <f t="shared" si="1"/>
        <v>1.010318519745496</v>
      </c>
    </row>
    <row r="47" spans="1:14" ht="16.5" customHeight="1">
      <c r="A47" s="10" t="s">
        <v>13</v>
      </c>
      <c r="B47" s="4">
        <v>39</v>
      </c>
      <c r="C47" s="12">
        <v>1773543</v>
      </c>
      <c r="D47" s="12">
        <v>1252638</v>
      </c>
      <c r="E47" s="33">
        <f t="shared" si="2"/>
        <v>1.4158463977621627</v>
      </c>
      <c r="F47" s="12">
        <v>0</v>
      </c>
      <c r="G47" s="12">
        <v>0</v>
      </c>
      <c r="H47" s="37" t="s">
        <v>59</v>
      </c>
      <c r="I47" s="12">
        <v>139998</v>
      </c>
      <c r="J47" s="12">
        <v>163835</v>
      </c>
      <c r="K47" s="33">
        <f t="shared" si="7"/>
        <v>0.854506057924131</v>
      </c>
      <c r="L47" s="15">
        <f t="shared" si="11"/>
        <v>1913541</v>
      </c>
      <c r="M47" s="15">
        <f t="shared" si="12"/>
        <v>1416473</v>
      </c>
      <c r="N47" s="34">
        <f t="shared" si="1"/>
        <v>1.350919502171944</v>
      </c>
    </row>
    <row r="48" spans="1:14" ht="16.5" customHeight="1">
      <c r="A48" s="10" t="s">
        <v>14</v>
      </c>
      <c r="B48" s="4">
        <v>46</v>
      </c>
      <c r="C48" s="12">
        <v>593966</v>
      </c>
      <c r="D48" s="12">
        <v>342090</v>
      </c>
      <c r="E48" s="33">
        <f t="shared" si="2"/>
        <v>1.736285772749861</v>
      </c>
      <c r="F48" s="12">
        <v>0</v>
      </c>
      <c r="G48" s="12">
        <v>0</v>
      </c>
      <c r="H48" s="37" t="s">
        <v>59</v>
      </c>
      <c r="I48" s="12">
        <v>1192456</v>
      </c>
      <c r="J48" s="12">
        <v>1152252</v>
      </c>
      <c r="K48" s="33">
        <f t="shared" si="7"/>
        <v>1.0348916730020863</v>
      </c>
      <c r="L48" s="15">
        <f t="shared" si="11"/>
        <v>1786422</v>
      </c>
      <c r="M48" s="15">
        <f t="shared" si="12"/>
        <v>1494342</v>
      </c>
      <c r="N48" s="34">
        <f t="shared" si="1"/>
        <v>1.1954572648028363</v>
      </c>
    </row>
    <row r="49" spans="1:14" ht="16.5" customHeight="1">
      <c r="A49" s="10" t="s">
        <v>15</v>
      </c>
      <c r="B49" s="4">
        <v>49</v>
      </c>
      <c r="C49" s="12">
        <v>1143838</v>
      </c>
      <c r="D49" s="12">
        <v>945874</v>
      </c>
      <c r="E49" s="33">
        <f t="shared" si="2"/>
        <v>1.2092921467341315</v>
      </c>
      <c r="F49" s="12">
        <v>17596</v>
      </c>
      <c r="G49" s="12">
        <v>873</v>
      </c>
      <c r="H49" s="33">
        <f>SUM(F49/G49)</f>
        <v>20.15578465063001</v>
      </c>
      <c r="I49" s="12">
        <v>356434</v>
      </c>
      <c r="J49" s="12">
        <v>361197</v>
      </c>
      <c r="K49" s="33">
        <f t="shared" si="7"/>
        <v>0.9868132902543487</v>
      </c>
      <c r="L49" s="15">
        <f t="shared" si="11"/>
        <v>1517868</v>
      </c>
      <c r="M49" s="15">
        <f t="shared" si="12"/>
        <v>1307944</v>
      </c>
      <c r="N49" s="34">
        <f t="shared" si="1"/>
        <v>1.160499226266568</v>
      </c>
    </row>
    <row r="50" spans="1:14" ht="16.5" customHeight="1">
      <c r="A50" s="10" t="s">
        <v>16</v>
      </c>
      <c r="B50" s="10">
        <v>48</v>
      </c>
      <c r="C50" s="16">
        <v>682632</v>
      </c>
      <c r="D50" s="16">
        <v>540475</v>
      </c>
      <c r="E50" s="33">
        <f t="shared" si="2"/>
        <v>1.263022341458902</v>
      </c>
      <c r="F50" s="16">
        <v>0</v>
      </c>
      <c r="G50" s="16">
        <v>0</v>
      </c>
      <c r="H50" s="37" t="s">
        <v>59</v>
      </c>
      <c r="I50" s="16">
        <v>631362</v>
      </c>
      <c r="J50" s="16">
        <v>706735</v>
      </c>
      <c r="K50" s="33">
        <f t="shared" si="7"/>
        <v>0.8933504071540253</v>
      </c>
      <c r="L50" s="15">
        <f t="shared" si="11"/>
        <v>1313994</v>
      </c>
      <c r="M50" s="15">
        <f t="shared" si="12"/>
        <v>1247210</v>
      </c>
      <c r="N50" s="34">
        <f t="shared" si="1"/>
        <v>1.0535467162707162</v>
      </c>
    </row>
    <row r="51" spans="1:14" ht="16.5" customHeight="1">
      <c r="A51" s="10" t="s">
        <v>17</v>
      </c>
      <c r="B51" s="4">
        <v>47</v>
      </c>
      <c r="C51" s="12">
        <v>483034</v>
      </c>
      <c r="D51" s="12">
        <v>278715</v>
      </c>
      <c r="E51" s="33">
        <f t="shared" si="2"/>
        <v>1.7330750049333548</v>
      </c>
      <c r="F51" s="12">
        <v>0</v>
      </c>
      <c r="G51" s="12">
        <v>0</v>
      </c>
      <c r="H51" s="37" t="s">
        <v>59</v>
      </c>
      <c r="I51" s="12">
        <v>37</v>
      </c>
      <c r="J51" s="12">
        <v>178</v>
      </c>
      <c r="K51" s="33">
        <f t="shared" si="7"/>
        <v>0.20786516853932585</v>
      </c>
      <c r="L51" s="15">
        <f t="shared" si="11"/>
        <v>483071</v>
      </c>
      <c r="M51" s="15">
        <f t="shared" si="12"/>
        <v>278893</v>
      </c>
      <c r="N51" s="34">
        <f t="shared" si="1"/>
        <v>1.7321015586622828</v>
      </c>
    </row>
    <row r="52" spans="1:14" ht="16.5" customHeight="1">
      <c r="A52" s="10" t="s">
        <v>18</v>
      </c>
      <c r="B52" s="4">
        <v>50</v>
      </c>
      <c r="C52" s="12">
        <v>122122</v>
      </c>
      <c r="D52" s="12">
        <v>41144</v>
      </c>
      <c r="E52" s="33">
        <f t="shared" si="2"/>
        <v>2.9681606066498154</v>
      </c>
      <c r="F52" s="12">
        <v>0</v>
      </c>
      <c r="G52" s="12">
        <v>0</v>
      </c>
      <c r="H52" s="37" t="s">
        <v>59</v>
      </c>
      <c r="I52" s="12">
        <v>802519</v>
      </c>
      <c r="J52" s="12">
        <v>803891</v>
      </c>
      <c r="K52" s="33">
        <f t="shared" si="7"/>
        <v>0.9982933009574682</v>
      </c>
      <c r="L52" s="15">
        <f t="shared" si="11"/>
        <v>924641</v>
      </c>
      <c r="M52" s="15">
        <f t="shared" si="12"/>
        <v>845035</v>
      </c>
      <c r="N52" s="34">
        <f t="shared" si="1"/>
        <v>1.0942043820670149</v>
      </c>
    </row>
    <row r="53" spans="1:14" ht="16.5" customHeight="1">
      <c r="A53" s="10" t="s">
        <v>19</v>
      </c>
      <c r="B53" s="4">
        <v>45</v>
      </c>
      <c r="C53" s="12">
        <v>1948437</v>
      </c>
      <c r="D53" s="12">
        <v>1396725</v>
      </c>
      <c r="E53" s="33">
        <f t="shared" si="2"/>
        <v>1.395004027278097</v>
      </c>
      <c r="F53" s="12">
        <v>0</v>
      </c>
      <c r="G53" s="12">
        <v>0</v>
      </c>
      <c r="H53" s="37" t="s">
        <v>59</v>
      </c>
      <c r="I53" s="12">
        <v>0</v>
      </c>
      <c r="J53" s="12">
        <v>0</v>
      </c>
      <c r="K53" s="8" t="str">
        <f>IF(OR(I53=0,J53=0),"　　－　　",ROUND(I53/J53*100,1))</f>
        <v>　　－　　</v>
      </c>
      <c r="L53" s="15">
        <f t="shared" si="11"/>
        <v>1948437</v>
      </c>
      <c r="M53" s="15">
        <f t="shared" si="12"/>
        <v>1396725</v>
      </c>
      <c r="N53" s="34">
        <f t="shared" si="1"/>
        <v>1.395004027278097</v>
      </c>
    </row>
    <row r="54" spans="1:14" ht="16.5" customHeight="1">
      <c r="A54" s="10" t="s">
        <v>20</v>
      </c>
      <c r="B54" s="6">
        <v>17</v>
      </c>
      <c r="C54" s="12">
        <v>342020</v>
      </c>
      <c r="D54" s="12">
        <v>171894</v>
      </c>
      <c r="E54" s="33">
        <f t="shared" si="2"/>
        <v>1.9897145915506067</v>
      </c>
      <c r="F54" s="12">
        <v>24</v>
      </c>
      <c r="G54" s="12">
        <v>0</v>
      </c>
      <c r="H54" s="37" t="s">
        <v>59</v>
      </c>
      <c r="I54" s="12">
        <v>1212011</v>
      </c>
      <c r="J54" s="12">
        <v>1415381</v>
      </c>
      <c r="K54" s="33">
        <f t="shared" si="7"/>
        <v>0.8563143068898056</v>
      </c>
      <c r="L54" s="6">
        <f t="shared" si="11"/>
        <v>1554055</v>
      </c>
      <c r="M54" s="6">
        <f t="shared" si="12"/>
        <v>1587275</v>
      </c>
      <c r="N54" s="34">
        <f t="shared" si="1"/>
        <v>0.9790710494400782</v>
      </c>
    </row>
    <row r="55" spans="1:14" ht="15" customHeight="1">
      <c r="A55" s="30" t="s">
        <v>57</v>
      </c>
      <c r="B55" s="31"/>
      <c r="C55" s="32">
        <f>SUM(C31:C54)</f>
        <v>29405927</v>
      </c>
      <c r="D55" s="32">
        <f>SUM(D31:D54)</f>
        <v>21286023</v>
      </c>
      <c r="E55" s="35">
        <f t="shared" si="2"/>
        <v>1.381466467456133</v>
      </c>
      <c r="F55" s="32">
        <f>SUM(F31:F54)</f>
        <v>176606</v>
      </c>
      <c r="G55" s="32">
        <f>SUM(G31:G54)</f>
        <v>212565</v>
      </c>
      <c r="H55" s="35">
        <f>SUM(F55/G55)</f>
        <v>0.8308329216945405</v>
      </c>
      <c r="I55" s="32">
        <f>SUM(I31:I54)</f>
        <v>27029384</v>
      </c>
      <c r="J55" s="32">
        <f>SUM(J31:J54)</f>
        <v>28155615</v>
      </c>
      <c r="K55" s="35">
        <f t="shared" si="7"/>
        <v>0.9599997726918769</v>
      </c>
      <c r="L55" s="32">
        <f>SUM(L31:L54)</f>
        <v>56611917</v>
      </c>
      <c r="M55" s="32">
        <f>SUM(M31:M54)</f>
        <v>49654203</v>
      </c>
      <c r="N55" s="35">
        <f t="shared" si="1"/>
        <v>1.1401233647834403</v>
      </c>
    </row>
    <row r="56" spans="1:16" ht="15.75" customHeight="1">
      <c r="A56" s="30" t="s">
        <v>58</v>
      </c>
      <c r="B56" s="31"/>
      <c r="C56" s="32">
        <f>C30+C55</f>
        <v>208917400</v>
      </c>
      <c r="D56" s="32">
        <f>D30+D55</f>
        <v>128604703</v>
      </c>
      <c r="E56" s="35">
        <f t="shared" si="2"/>
        <v>1.6244926905977926</v>
      </c>
      <c r="F56" s="32">
        <f>F30+F55</f>
        <v>3094090</v>
      </c>
      <c r="G56" s="32">
        <f>G30+G55</f>
        <v>2214503</v>
      </c>
      <c r="H56" s="35">
        <f>SUM(F56/G56)</f>
        <v>1.3971938624603353</v>
      </c>
      <c r="I56" s="32">
        <f>I30+I55</f>
        <v>307733930</v>
      </c>
      <c r="J56" s="32">
        <f>J30+J55</f>
        <v>333788806</v>
      </c>
      <c r="K56" s="35">
        <f t="shared" si="7"/>
        <v>0.9219420318127745</v>
      </c>
      <c r="L56" s="32">
        <f>L30+L55</f>
        <v>519745420</v>
      </c>
      <c r="M56" s="32">
        <f>M30+M55</f>
        <v>464608012</v>
      </c>
      <c r="N56" s="35">
        <f t="shared" si="1"/>
        <v>1.1186751123009044</v>
      </c>
      <c r="O56" s="4"/>
      <c r="P56" s="2"/>
    </row>
    <row r="57" spans="1:16" s="43" customFormat="1" ht="15.75" customHeight="1">
      <c r="A57" s="39" t="s">
        <v>62</v>
      </c>
      <c r="B57" s="40"/>
      <c r="C57" s="41"/>
      <c r="D57" s="41"/>
      <c r="E57" s="42"/>
      <c r="F57" s="41"/>
      <c r="G57" s="41"/>
      <c r="H57" s="42"/>
      <c r="I57" s="41"/>
      <c r="J57" s="41"/>
      <c r="K57" s="42"/>
      <c r="L57" s="41"/>
      <c r="M57" s="41"/>
      <c r="N57" s="42"/>
      <c r="O57" s="40"/>
      <c r="P57" s="40"/>
    </row>
    <row r="58" s="43" customFormat="1" ht="15" customHeight="1">
      <c r="A58" s="43" t="s">
        <v>63</v>
      </c>
    </row>
  </sheetData>
  <mergeCells count="1">
    <mergeCell ref="A2:A3"/>
  </mergeCells>
  <printOptions horizontalCentered="1"/>
  <pageMargins left="0.37" right="0.34" top="0.5905511811023623" bottom="0.5905511811023623" header="0.5118110236220472" footer="0"/>
  <pageSetup horizontalDpi="400" verticalDpi="4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2004-07-11T23:41:02Z</cp:lastPrinted>
  <dcterms:created xsi:type="dcterms:W3CDTF">1996-06-11T08:18:54Z</dcterms:created>
  <dcterms:modified xsi:type="dcterms:W3CDTF">2004-07-09T03:57:21Z</dcterms:modified>
  <cp:category/>
  <cp:version/>
  <cp:contentType/>
  <cp:contentStatus/>
</cp:coreProperties>
</file>