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9720" windowHeight="13160" tabRatio="601" activeTab="0"/>
  </bookViews>
  <sheets>
    <sheet name="５０社" sheetId="1" r:id="rId1"/>
  </sheets>
  <definedNames>
    <definedName name="_xlnm.Print_Area" localSheetId="0">'５０社'!$A$1:$N$58</definedName>
  </definedNames>
  <calcPr fullCalcOnLoad="1"/>
</workbook>
</file>

<file path=xl/sharedStrings.xml><?xml version="1.0" encoding="utf-8"?>
<sst xmlns="http://schemas.openxmlformats.org/spreadsheetml/2006/main" count="64" uniqueCount="60">
  <si>
    <t>阪神電気鉄道</t>
  </si>
  <si>
    <t>東日観光</t>
  </si>
  <si>
    <t>西日本旅客鉄道</t>
  </si>
  <si>
    <t>エヌオーイー</t>
  </si>
  <si>
    <t>南海国際旅行</t>
  </si>
  <si>
    <t>内外航空サービス</t>
  </si>
  <si>
    <t>京成トラベルサービス</t>
  </si>
  <si>
    <t>日立トラベルビューロー</t>
  </si>
  <si>
    <t>トラベル日本</t>
  </si>
  <si>
    <t>新日本トラベル</t>
  </si>
  <si>
    <t>三交旅行</t>
  </si>
  <si>
    <t>ＡＴＢ</t>
  </si>
  <si>
    <t>フジトラベルサービス</t>
  </si>
  <si>
    <t>小　　　計</t>
  </si>
  <si>
    <t>合　　　計</t>
  </si>
  <si>
    <t>2004年11月主要旅行業者50社の旅行取扱状況速報</t>
  </si>
  <si>
    <t>前年比</t>
  </si>
  <si>
    <t>会　社　名</t>
  </si>
  <si>
    <t>海　外　旅　行</t>
  </si>
  <si>
    <t>外　国　人　旅　行</t>
  </si>
  <si>
    <t>国　内　旅　行</t>
  </si>
  <si>
    <t>合　　計</t>
  </si>
  <si>
    <t>（単位：千円）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</si>
  <si>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</si>
  <si>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</si>
  <si>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</si>
  <si>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</si>
  <si>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</si>
  <si>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</si>
  <si>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ＡＮＡセールス＆ツアーズ</t>
  </si>
  <si>
    <t>東急観光</t>
  </si>
  <si>
    <t>日本通運</t>
  </si>
  <si>
    <t>ジャルツアーズ</t>
  </si>
  <si>
    <t>名鉄観光サービス</t>
  </si>
  <si>
    <t>農協観光</t>
  </si>
  <si>
    <t>ジャルパック</t>
  </si>
  <si>
    <t>ジェイティービーワールドバケーションズ</t>
  </si>
  <si>
    <t>読売旅行</t>
  </si>
  <si>
    <t>ジェイアール東海ツアーズ</t>
  </si>
  <si>
    <t>ジャルトラベル</t>
  </si>
  <si>
    <t>パシフィックツアーシステムズ</t>
  </si>
  <si>
    <t>ツーリストサービス</t>
  </si>
  <si>
    <t>西鉄旅行</t>
  </si>
  <si>
    <t>ビッグホリデー</t>
  </si>
  <si>
    <t>タビックスジャパン</t>
  </si>
  <si>
    <t>東武トラベル</t>
  </si>
  <si>
    <t>日新航空サービス</t>
  </si>
  <si>
    <t>ジェイティービービジネストラベルソリューションズ</t>
  </si>
  <si>
    <t>京阪交通社</t>
  </si>
  <si>
    <t>エムオーツーリスト</t>
  </si>
  <si>
    <t>京王観光</t>
  </si>
  <si>
    <t>九州旅客鉄道</t>
  </si>
  <si>
    <t>北海道旅客鉄道</t>
  </si>
  <si>
    <t>郵船トラベル</t>
  </si>
  <si>
    <t>トラベルプラザインターナショナル</t>
  </si>
  <si>
    <t>クラブツーリズム</t>
  </si>
  <si>
    <t>アールアンドシーツアーズ</t>
  </si>
  <si>
    <t>小田急トラベル</t>
  </si>
  <si>
    <t>沖縄ツーリスト</t>
  </si>
  <si>
    <t>ジャルトラベル北海道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</si>
</sst>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4"/>
      <name val="平成角ゴシック"/>
      <family val="0"/>
    </font>
    <font>
      <sz val="10"/>
      <name val="ＭＳ ゴシック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38" fontId="7" fillId="0" borderId="4" xfId="17" applyFont="1" applyBorder="1" applyAlignment="1">
      <alignment/>
    </xf>
    <xf numFmtId="177" fontId="7" fillId="0" borderId="4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38" fontId="7" fillId="0" borderId="2" xfId="17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38" fontId="7" fillId="0" borderId="6" xfId="17" applyFont="1" applyBorder="1" applyAlignment="1">
      <alignment/>
    </xf>
    <xf numFmtId="177" fontId="7" fillId="0" borderId="6" xfId="0" applyNumberFormat="1" applyFont="1" applyBorder="1" applyAlignment="1">
      <alignment/>
    </xf>
    <xf numFmtId="177" fontId="7" fillId="0" borderId="3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" xfId="0" applyFont="1" applyBorder="1" applyAlignment="1" applyProtection="1">
      <alignment/>
      <protection/>
    </xf>
    <xf numFmtId="38" fontId="7" fillId="0" borderId="5" xfId="17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/>
    </xf>
    <xf numFmtId="3" fontId="7" fillId="0" borderId="5" xfId="17" applyNumberFormat="1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shrinkToFit="1"/>
      <protection/>
    </xf>
    <xf numFmtId="3" fontId="7" fillId="0" borderId="2" xfId="17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38" fontId="7" fillId="0" borderId="5" xfId="17" applyFont="1" applyBorder="1" applyAlignment="1">
      <alignment/>
    </xf>
    <xf numFmtId="38" fontId="7" fillId="0" borderId="2" xfId="17" applyFont="1" applyBorder="1" applyAlignment="1" applyProtection="1">
      <alignment/>
      <protection locked="0"/>
    </xf>
    <xf numFmtId="0" fontId="7" fillId="0" borderId="5" xfId="0" applyFont="1" applyBorder="1" applyAlignment="1">
      <alignment shrinkToFit="1"/>
    </xf>
    <xf numFmtId="38" fontId="7" fillId="0" borderId="3" xfId="17" applyFont="1" applyBorder="1" applyAlignment="1" applyProtection="1">
      <alignment/>
      <protection locked="0"/>
    </xf>
    <xf numFmtId="38" fontId="7" fillId="0" borderId="1" xfId="17" applyFont="1" applyBorder="1" applyAlignment="1" applyProtection="1">
      <alignment/>
      <protection locked="0"/>
    </xf>
    <xf numFmtId="38" fontId="7" fillId="0" borderId="1" xfId="17" applyFont="1" applyBorder="1" applyAlignment="1">
      <alignment/>
    </xf>
    <xf numFmtId="55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5" fontId="7" fillId="0" borderId="3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38" fontId="7" fillId="0" borderId="8" xfId="17" applyFont="1" applyBorder="1" applyAlignment="1">
      <alignment/>
    </xf>
    <xf numFmtId="177" fontId="7" fillId="0" borderId="8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D5" sqref="D5"/>
    </sheetView>
  </sheetViews>
  <sheetFormatPr defaultColWidth="11.00390625" defaultRowHeight="13.5"/>
  <cols>
    <col min="1" max="1" width="32.125" style="2" customWidth="1"/>
    <col min="2" max="2" width="0.2421875" style="2" hidden="1" customWidth="1"/>
    <col min="3" max="4" width="11.25390625" style="2" customWidth="1"/>
    <col min="5" max="5" width="6.375" style="2" customWidth="1"/>
    <col min="6" max="7" width="11.25390625" style="2" customWidth="1"/>
    <col min="8" max="8" width="6.375" style="2" customWidth="1"/>
    <col min="9" max="10" width="11.25390625" style="2" customWidth="1"/>
    <col min="11" max="11" width="6.375" style="2" customWidth="1"/>
    <col min="12" max="13" width="11.25390625" style="2" customWidth="1"/>
    <col min="14" max="14" width="6.375" style="2" customWidth="1"/>
    <col min="15" max="16384" width="8.75390625" style="2" customWidth="1"/>
  </cols>
  <sheetData>
    <row r="1" spans="1:14" ht="17.25" customHeight="1">
      <c r="A1" s="47" t="s">
        <v>15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50"/>
      <c r="M1" s="49"/>
      <c r="N1" s="51" t="s">
        <v>22</v>
      </c>
    </row>
    <row r="2" spans="1:14" ht="16.5" customHeight="1">
      <c r="A2" s="35" t="s">
        <v>17</v>
      </c>
      <c r="B2" s="4"/>
      <c r="C2" s="37" t="s">
        <v>18</v>
      </c>
      <c r="D2" s="38"/>
      <c r="E2" s="38"/>
      <c r="F2" s="37" t="s">
        <v>19</v>
      </c>
      <c r="G2" s="38"/>
      <c r="H2" s="38"/>
      <c r="I2" s="39" t="s">
        <v>20</v>
      </c>
      <c r="J2" s="40"/>
      <c r="K2" s="41"/>
      <c r="L2" s="37" t="s">
        <v>21</v>
      </c>
      <c r="M2" s="38"/>
      <c r="N2" s="42"/>
    </row>
    <row r="3" spans="1:14" ht="16.5" customHeight="1">
      <c r="A3" s="36"/>
      <c r="B3" s="4"/>
      <c r="C3" s="31">
        <v>38292</v>
      </c>
      <c r="D3" s="31">
        <v>37926</v>
      </c>
      <c r="E3" s="32" t="s">
        <v>16</v>
      </c>
      <c r="F3" s="31">
        <v>38292</v>
      </c>
      <c r="G3" s="31">
        <v>37926</v>
      </c>
      <c r="H3" s="32" t="s">
        <v>16</v>
      </c>
      <c r="I3" s="33">
        <v>38292</v>
      </c>
      <c r="J3" s="33">
        <v>37926</v>
      </c>
      <c r="K3" s="6" t="s">
        <v>16</v>
      </c>
      <c r="L3" s="31">
        <v>38292</v>
      </c>
      <c r="M3" s="31">
        <v>37926</v>
      </c>
      <c r="N3" s="32" t="s">
        <v>16</v>
      </c>
    </row>
    <row r="4" spans="1:14" ht="16.5" customHeight="1">
      <c r="A4" s="18" t="s">
        <v>23</v>
      </c>
      <c r="B4" s="7">
        <v>1</v>
      </c>
      <c r="C4" s="19">
        <v>35362083</v>
      </c>
      <c r="D4" s="19">
        <v>29383119</v>
      </c>
      <c r="E4" s="11">
        <f aca="true" t="shared" si="0" ref="E4:E20">IF(OR(C4=0,D4=0),"　　－　　",ROUND(C4/D4*100,1))</f>
        <v>120.3</v>
      </c>
      <c r="F4" s="19">
        <v>1679571</v>
      </c>
      <c r="G4" s="19">
        <v>1349053</v>
      </c>
      <c r="H4" s="8">
        <f aca="true" t="shared" si="1" ref="H4:H20">IF(OR(F4=0,G4=0),"　　－　　",ROUND(F4/G4*100,1))</f>
        <v>124.5</v>
      </c>
      <c r="I4" s="19">
        <v>75700172</v>
      </c>
      <c r="J4" s="19">
        <v>82926484</v>
      </c>
      <c r="K4" s="8">
        <f aca="true" t="shared" si="2" ref="K4:K20">IF(OR(I4=0,J4=0),"　　－　　",ROUND(I4/J4*100,1))</f>
        <v>91.3</v>
      </c>
      <c r="L4" s="7">
        <f aca="true" t="shared" si="3" ref="L4:M8">+C4+F4+I4</f>
        <v>112741826</v>
      </c>
      <c r="M4" s="7">
        <f t="shared" si="3"/>
        <v>113658656</v>
      </c>
      <c r="N4" s="9">
        <f aca="true" t="shared" si="4" ref="N4:N20">IF(OR(L4=0,M4=0),"　　－　　",ROUND(L4/M4*100,1))</f>
        <v>99.2</v>
      </c>
    </row>
    <row r="5" spans="1:14" ht="16.5" customHeight="1">
      <c r="A5" s="20" t="s">
        <v>24</v>
      </c>
      <c r="B5" s="10">
        <v>2</v>
      </c>
      <c r="C5" s="19">
        <v>15048003</v>
      </c>
      <c r="D5" s="21">
        <v>12835560</v>
      </c>
      <c r="E5" s="11">
        <f t="shared" si="0"/>
        <v>117.2</v>
      </c>
      <c r="F5" s="19">
        <v>348542</v>
      </c>
      <c r="G5" s="19">
        <v>410699</v>
      </c>
      <c r="H5" s="11">
        <f t="shared" si="1"/>
        <v>84.9</v>
      </c>
      <c r="I5" s="19">
        <v>27313775</v>
      </c>
      <c r="J5" s="19">
        <v>26368067</v>
      </c>
      <c r="K5" s="11">
        <f t="shared" si="2"/>
        <v>103.6</v>
      </c>
      <c r="L5" s="10">
        <f t="shared" si="3"/>
        <v>42710320</v>
      </c>
      <c r="M5" s="10">
        <f t="shared" si="3"/>
        <v>39614326</v>
      </c>
      <c r="N5" s="12">
        <f t="shared" si="4"/>
        <v>107.8</v>
      </c>
    </row>
    <row r="6" spans="1:14" ht="16.5" customHeight="1">
      <c r="A6" s="20" t="s">
        <v>25</v>
      </c>
      <c r="B6" s="10">
        <v>3</v>
      </c>
      <c r="C6" s="19">
        <v>13043204</v>
      </c>
      <c r="D6" s="19">
        <v>10583772</v>
      </c>
      <c r="E6" s="11">
        <f t="shared" si="0"/>
        <v>123.2</v>
      </c>
      <c r="F6" s="19">
        <v>442231</v>
      </c>
      <c r="G6" s="19">
        <v>418790</v>
      </c>
      <c r="H6" s="11">
        <f t="shared" si="1"/>
        <v>105.6</v>
      </c>
      <c r="I6" s="19">
        <v>27134560</v>
      </c>
      <c r="J6" s="19">
        <v>27906529</v>
      </c>
      <c r="K6" s="11">
        <f t="shared" si="2"/>
        <v>97.2</v>
      </c>
      <c r="L6" s="10">
        <f t="shared" si="3"/>
        <v>40619995</v>
      </c>
      <c r="M6" s="10">
        <f t="shared" si="3"/>
        <v>38909091</v>
      </c>
      <c r="N6" s="12">
        <f t="shared" si="4"/>
        <v>104.4</v>
      </c>
    </row>
    <row r="7" spans="1:14" ht="16.5" customHeight="1">
      <c r="A7" s="20" t="s">
        <v>26</v>
      </c>
      <c r="B7" s="10">
        <v>4</v>
      </c>
      <c r="C7" s="19">
        <v>19659716</v>
      </c>
      <c r="D7" s="19">
        <v>15214635</v>
      </c>
      <c r="E7" s="11">
        <f t="shared" si="0"/>
        <v>129.2</v>
      </c>
      <c r="F7" s="19">
        <v>98957</v>
      </c>
      <c r="G7" s="19">
        <v>166964</v>
      </c>
      <c r="H7" s="11">
        <f t="shared" si="1"/>
        <v>59.3</v>
      </c>
      <c r="I7" s="19">
        <v>10301833</v>
      </c>
      <c r="J7" s="19">
        <v>10196457</v>
      </c>
      <c r="K7" s="11">
        <f t="shared" si="2"/>
        <v>101</v>
      </c>
      <c r="L7" s="10">
        <f t="shared" si="3"/>
        <v>30060506</v>
      </c>
      <c r="M7" s="10">
        <f t="shared" si="3"/>
        <v>25578056</v>
      </c>
      <c r="N7" s="12">
        <f t="shared" si="4"/>
        <v>117.5</v>
      </c>
    </row>
    <row r="8" spans="1:14" ht="16.5" customHeight="1">
      <c r="A8" s="20" t="s">
        <v>27</v>
      </c>
      <c r="B8" s="10">
        <v>5</v>
      </c>
      <c r="C8" s="19">
        <v>3692816</v>
      </c>
      <c r="D8" s="19">
        <v>3229698</v>
      </c>
      <c r="E8" s="11">
        <f t="shared" si="0"/>
        <v>114.3</v>
      </c>
      <c r="F8" s="19">
        <v>2133</v>
      </c>
      <c r="G8" s="19">
        <v>1999</v>
      </c>
      <c r="H8" s="11">
        <f t="shared" si="1"/>
        <v>106.7</v>
      </c>
      <c r="I8" s="19">
        <v>12265975</v>
      </c>
      <c r="J8" s="19">
        <v>12422155</v>
      </c>
      <c r="K8" s="11">
        <f t="shared" si="2"/>
        <v>98.7</v>
      </c>
      <c r="L8" s="10">
        <f t="shared" si="3"/>
        <v>15960924</v>
      </c>
      <c r="M8" s="10">
        <f t="shared" si="3"/>
        <v>15653852</v>
      </c>
      <c r="N8" s="12">
        <f t="shared" si="4"/>
        <v>102</v>
      </c>
    </row>
    <row r="9" spans="1:14" ht="16.5" customHeight="1">
      <c r="A9" s="20" t="s">
        <v>28</v>
      </c>
      <c r="B9" s="10">
        <v>6</v>
      </c>
      <c r="C9" s="19">
        <v>14394192</v>
      </c>
      <c r="D9" s="19">
        <v>12318189</v>
      </c>
      <c r="E9" s="11">
        <f aca="true" t="shared" si="5" ref="E9:E15">IF(OR(C9=0,D9=0),"　　－　　",ROUND(C9/D9*100,1))</f>
        <v>116.9</v>
      </c>
      <c r="F9" s="19">
        <v>0</v>
      </c>
      <c r="G9" s="19">
        <v>0</v>
      </c>
      <c r="H9" s="11" t="str">
        <f>IF(OR(F9=0,G9=0),"　　－　　",ROUND(F9/G9*100,1))</f>
        <v>　　－　　</v>
      </c>
      <c r="I9" s="19">
        <v>753862</v>
      </c>
      <c r="J9" s="19">
        <v>648341</v>
      </c>
      <c r="K9" s="11">
        <f aca="true" t="shared" si="6" ref="K9:K15">IF(OR(I9=0,J9=0),"　　－　　",ROUND(I9/J9*100,1))</f>
        <v>116.3</v>
      </c>
      <c r="L9" s="10">
        <f>+C9+F9+I9</f>
        <v>15148054</v>
      </c>
      <c r="M9" s="10">
        <f aca="true" t="shared" si="7" ref="L9:M12">+D9+G9+J9</f>
        <v>12966530</v>
      </c>
      <c r="N9" s="12">
        <f aca="true" t="shared" si="8" ref="N9:N15">IF(OR(L9=0,M9=0),"　　－　　",ROUND(L9/M9*100,1))</f>
        <v>116.8</v>
      </c>
    </row>
    <row r="10" spans="1:14" ht="16.5" customHeight="1">
      <c r="A10" s="20" t="s">
        <v>29</v>
      </c>
      <c r="B10" s="10">
        <v>7</v>
      </c>
      <c r="C10" s="19">
        <v>3332322</v>
      </c>
      <c r="D10" s="19">
        <v>2750411</v>
      </c>
      <c r="E10" s="11">
        <f t="shared" si="5"/>
        <v>121.2</v>
      </c>
      <c r="F10" s="19">
        <v>70674</v>
      </c>
      <c r="G10" s="19">
        <v>53379</v>
      </c>
      <c r="H10" s="11">
        <f>IF(OR(F10=0,G10=0),"　　－　　",ROUND(F10/G10*100,1))</f>
        <v>132.4</v>
      </c>
      <c r="I10" s="19">
        <v>12027601</v>
      </c>
      <c r="J10" s="19">
        <v>11252964</v>
      </c>
      <c r="K10" s="11">
        <f t="shared" si="6"/>
        <v>106.9</v>
      </c>
      <c r="L10" s="10">
        <f t="shared" si="7"/>
        <v>15430597</v>
      </c>
      <c r="M10" s="10">
        <f t="shared" si="7"/>
        <v>14056754</v>
      </c>
      <c r="N10" s="12">
        <f t="shared" si="8"/>
        <v>109.8</v>
      </c>
    </row>
    <row r="11" spans="1:14" ht="16.5" customHeight="1">
      <c r="A11" s="20" t="s">
        <v>30</v>
      </c>
      <c r="B11" s="10">
        <v>8</v>
      </c>
      <c r="C11" s="19">
        <v>5282961</v>
      </c>
      <c r="D11" s="19">
        <v>4484044</v>
      </c>
      <c r="E11" s="11">
        <f t="shared" si="5"/>
        <v>117.8</v>
      </c>
      <c r="F11" s="19">
        <v>197410</v>
      </c>
      <c r="G11" s="19">
        <v>593399</v>
      </c>
      <c r="H11" s="11">
        <f t="shared" si="1"/>
        <v>33.3</v>
      </c>
      <c r="I11" s="19">
        <v>11989209</v>
      </c>
      <c r="J11" s="19">
        <v>13515626</v>
      </c>
      <c r="K11" s="11">
        <f t="shared" si="6"/>
        <v>88.7</v>
      </c>
      <c r="L11" s="10">
        <f t="shared" si="7"/>
        <v>17469580</v>
      </c>
      <c r="M11" s="10">
        <f t="shared" si="7"/>
        <v>18593069</v>
      </c>
      <c r="N11" s="12">
        <f t="shared" si="8"/>
        <v>94</v>
      </c>
    </row>
    <row r="12" spans="1:14" ht="16.5" customHeight="1">
      <c r="A12" s="20" t="s">
        <v>31</v>
      </c>
      <c r="B12" s="10">
        <v>9</v>
      </c>
      <c r="C12" s="19">
        <v>9140967</v>
      </c>
      <c r="D12" s="19">
        <v>8562319</v>
      </c>
      <c r="E12" s="11">
        <f t="shared" si="5"/>
        <v>106.8</v>
      </c>
      <c r="F12" s="19">
        <v>81007</v>
      </c>
      <c r="G12" s="19">
        <v>61532</v>
      </c>
      <c r="H12" s="11">
        <f t="shared" si="1"/>
        <v>131.7</v>
      </c>
      <c r="I12" s="19">
        <v>3220870</v>
      </c>
      <c r="J12" s="19">
        <v>3752386</v>
      </c>
      <c r="K12" s="11">
        <f t="shared" si="6"/>
        <v>85.8</v>
      </c>
      <c r="L12" s="10">
        <f t="shared" si="7"/>
        <v>12442844</v>
      </c>
      <c r="M12" s="10">
        <f t="shared" si="7"/>
        <v>12376237</v>
      </c>
      <c r="N12" s="12">
        <f t="shared" si="8"/>
        <v>100.5</v>
      </c>
    </row>
    <row r="13" spans="1:14" ht="16.5" customHeight="1">
      <c r="A13" s="20" t="s">
        <v>32</v>
      </c>
      <c r="B13" s="4">
        <v>24</v>
      </c>
      <c r="C13" s="19">
        <v>0</v>
      </c>
      <c r="D13" s="19">
        <v>0</v>
      </c>
      <c r="E13" s="11" t="str">
        <f t="shared" si="5"/>
        <v>　　－　　</v>
      </c>
      <c r="F13" s="19">
        <v>1941</v>
      </c>
      <c r="G13" s="19">
        <v>2376</v>
      </c>
      <c r="H13" s="11">
        <f>IF(OR(F13=0,G13=0),"　　－　　",ROUND(F13/G13*100,1))</f>
        <v>81.7</v>
      </c>
      <c r="I13" s="19">
        <v>8514130</v>
      </c>
      <c r="J13" s="19">
        <v>8347997</v>
      </c>
      <c r="K13" s="11">
        <f t="shared" si="6"/>
        <v>102</v>
      </c>
      <c r="L13" s="10">
        <f aca="true" t="shared" si="9" ref="L13:M20">+C13+F13+I13</f>
        <v>8516071</v>
      </c>
      <c r="M13" s="10">
        <f t="shared" si="9"/>
        <v>8350373</v>
      </c>
      <c r="N13" s="12">
        <f t="shared" si="8"/>
        <v>102</v>
      </c>
    </row>
    <row r="14" spans="1:14" ht="16.5" customHeight="1">
      <c r="A14" s="20" t="s">
        <v>33</v>
      </c>
      <c r="B14" s="10">
        <v>11</v>
      </c>
      <c r="C14" s="19">
        <v>2635354</v>
      </c>
      <c r="D14" s="19">
        <v>2367318</v>
      </c>
      <c r="E14" s="11">
        <f t="shared" si="5"/>
        <v>111.3</v>
      </c>
      <c r="F14" s="19">
        <v>65732</v>
      </c>
      <c r="G14" s="19">
        <v>20876</v>
      </c>
      <c r="H14" s="11">
        <f>IF(OR(F14=0,G14=0),"　　－　　",ROUND(F14/G14*100,1))</f>
        <v>314.9</v>
      </c>
      <c r="I14" s="19">
        <v>9073235</v>
      </c>
      <c r="J14" s="19">
        <v>10180901</v>
      </c>
      <c r="K14" s="11">
        <f t="shared" si="6"/>
        <v>89.1</v>
      </c>
      <c r="L14" s="10">
        <f t="shared" si="9"/>
        <v>11774321</v>
      </c>
      <c r="M14" s="10">
        <f t="shared" si="9"/>
        <v>12569095</v>
      </c>
      <c r="N14" s="12">
        <f t="shared" si="8"/>
        <v>93.7</v>
      </c>
    </row>
    <row r="15" spans="1:14" ht="16.5" customHeight="1">
      <c r="A15" s="20" t="s">
        <v>34</v>
      </c>
      <c r="B15" s="10">
        <v>12</v>
      </c>
      <c r="C15" s="19">
        <v>2555439</v>
      </c>
      <c r="D15" s="19">
        <v>1529453</v>
      </c>
      <c r="E15" s="11">
        <f t="shared" si="5"/>
        <v>167.1</v>
      </c>
      <c r="F15" s="19">
        <v>30367</v>
      </c>
      <c r="G15" s="19">
        <v>36866</v>
      </c>
      <c r="H15" s="11">
        <f>IF(OR(F15=0,G15=0),"　　－　　",ROUND(F15/G15*100,1))</f>
        <v>82.4</v>
      </c>
      <c r="I15" s="19">
        <v>11259255</v>
      </c>
      <c r="J15" s="19">
        <v>12079250</v>
      </c>
      <c r="K15" s="11">
        <f t="shared" si="6"/>
        <v>93.2</v>
      </c>
      <c r="L15" s="10">
        <f t="shared" si="9"/>
        <v>13845061</v>
      </c>
      <c r="M15" s="10">
        <f t="shared" si="9"/>
        <v>13645569</v>
      </c>
      <c r="N15" s="12">
        <f t="shared" si="8"/>
        <v>101.5</v>
      </c>
    </row>
    <row r="16" spans="1:14" ht="16.5" customHeight="1">
      <c r="A16" s="20" t="s">
        <v>35</v>
      </c>
      <c r="B16" s="10">
        <v>10</v>
      </c>
      <c r="C16" s="19">
        <v>8414417</v>
      </c>
      <c r="D16" s="19">
        <v>8687749</v>
      </c>
      <c r="E16" s="11">
        <f t="shared" si="0"/>
        <v>96.9</v>
      </c>
      <c r="F16" s="19">
        <v>0</v>
      </c>
      <c r="G16" s="19">
        <v>0</v>
      </c>
      <c r="H16" s="11" t="str">
        <f t="shared" si="1"/>
        <v>　　－　　</v>
      </c>
      <c r="I16" s="19">
        <v>0</v>
      </c>
      <c r="J16" s="19">
        <v>0</v>
      </c>
      <c r="K16" s="11" t="str">
        <f t="shared" si="2"/>
        <v>　　－　　</v>
      </c>
      <c r="L16" s="10">
        <f t="shared" si="9"/>
        <v>8414417</v>
      </c>
      <c r="M16" s="10">
        <f t="shared" si="9"/>
        <v>8687749</v>
      </c>
      <c r="N16" s="12">
        <f t="shared" si="4"/>
        <v>96.9</v>
      </c>
    </row>
    <row r="17" spans="1:14" ht="16.5" customHeight="1">
      <c r="A17" s="22" t="s">
        <v>36</v>
      </c>
      <c r="B17" s="10">
        <v>18</v>
      </c>
      <c r="C17" s="19">
        <v>14357136</v>
      </c>
      <c r="D17" s="19">
        <v>13539555</v>
      </c>
      <c r="E17" s="11">
        <f>IF(OR(C17=0,D17=0),"　　－　　",ROUND(C17/D17*100,1))</f>
        <v>106</v>
      </c>
      <c r="F17" s="19">
        <v>0</v>
      </c>
      <c r="G17" s="19">
        <v>0</v>
      </c>
      <c r="H17" s="11" t="str">
        <f>IF(OR(F17=0,G17=0),"　　－　　",ROUND(F17/G17*100,1))</f>
        <v>　　－　　</v>
      </c>
      <c r="I17" s="19">
        <v>0</v>
      </c>
      <c r="J17" s="19">
        <v>0</v>
      </c>
      <c r="K17" s="11" t="str">
        <f>IF(OR(I17=0,J17=0),"　　－　　",ROUND(I17/J17*100,1))</f>
        <v>　　－　　</v>
      </c>
      <c r="L17" s="10">
        <f t="shared" si="9"/>
        <v>14357136</v>
      </c>
      <c r="M17" s="10">
        <f t="shared" si="9"/>
        <v>13539555</v>
      </c>
      <c r="N17" s="12">
        <f>IF(OR(L17=0,M17=0),"　　－　　",ROUND(L17/M17*100,1))</f>
        <v>106</v>
      </c>
    </row>
    <row r="18" spans="1:14" ht="16.5" customHeight="1">
      <c r="A18" s="20" t="s">
        <v>37</v>
      </c>
      <c r="B18" s="10">
        <v>13</v>
      </c>
      <c r="C18" s="19">
        <v>1237148</v>
      </c>
      <c r="D18" s="19">
        <v>706505</v>
      </c>
      <c r="E18" s="11">
        <f t="shared" si="0"/>
        <v>175.1</v>
      </c>
      <c r="F18" s="19">
        <v>0</v>
      </c>
      <c r="G18" s="19">
        <v>37349</v>
      </c>
      <c r="H18" s="11" t="str">
        <f t="shared" si="1"/>
        <v>　　－　　</v>
      </c>
      <c r="I18" s="19">
        <v>7911996</v>
      </c>
      <c r="J18" s="19">
        <v>9074423</v>
      </c>
      <c r="K18" s="11">
        <f t="shared" si="2"/>
        <v>87.2</v>
      </c>
      <c r="L18" s="10">
        <f t="shared" si="9"/>
        <v>9149144</v>
      </c>
      <c r="M18" s="10">
        <f t="shared" si="9"/>
        <v>9818277</v>
      </c>
      <c r="N18" s="12">
        <f t="shared" si="4"/>
        <v>93.2</v>
      </c>
    </row>
    <row r="19" spans="1:14" ht="16.5" customHeight="1">
      <c r="A19" s="20" t="s">
        <v>38</v>
      </c>
      <c r="B19" s="10">
        <v>15</v>
      </c>
      <c r="C19" s="19">
        <v>244537</v>
      </c>
      <c r="D19" s="19">
        <v>251590</v>
      </c>
      <c r="E19" s="11">
        <f>IF(OR(C19=0,D19=0),"　　－　　",ROUND(C19/D19*100,1))</f>
        <v>97.2</v>
      </c>
      <c r="F19" s="19">
        <v>0</v>
      </c>
      <c r="G19" s="19">
        <v>0</v>
      </c>
      <c r="H19" s="11" t="str">
        <f>IF(OR(F19=0,G19=0),"　　－　　",ROUND(F19/G19*100,1))</f>
        <v>　　－　　</v>
      </c>
      <c r="I19" s="19">
        <v>6696591</v>
      </c>
      <c r="J19" s="19">
        <v>7203559</v>
      </c>
      <c r="K19" s="11">
        <f>IF(OR(I19=0,J19=0),"　　－　　",ROUND(I19/J19*100,1))</f>
        <v>93</v>
      </c>
      <c r="L19" s="10">
        <f t="shared" si="9"/>
        <v>6941128</v>
      </c>
      <c r="M19" s="10">
        <f t="shared" si="9"/>
        <v>7455149</v>
      </c>
      <c r="N19" s="12">
        <f>IF(OR(L19=0,M19=0),"　　－　　",ROUND(L19/M19*100,1))</f>
        <v>93.1</v>
      </c>
    </row>
    <row r="20" spans="1:14" ht="16.5" customHeight="1">
      <c r="A20" s="20" t="s">
        <v>39</v>
      </c>
      <c r="B20" s="10">
        <v>14</v>
      </c>
      <c r="C20" s="19">
        <v>1553982</v>
      </c>
      <c r="D20" s="21">
        <v>1597901</v>
      </c>
      <c r="E20" s="11">
        <f t="shared" si="0"/>
        <v>97.3</v>
      </c>
      <c r="F20" s="19">
        <v>92098</v>
      </c>
      <c r="G20" s="21">
        <v>66718</v>
      </c>
      <c r="H20" s="11">
        <f t="shared" si="1"/>
        <v>138</v>
      </c>
      <c r="I20" s="19">
        <v>3455948</v>
      </c>
      <c r="J20" s="21">
        <v>3665832</v>
      </c>
      <c r="K20" s="11">
        <f t="shared" si="2"/>
        <v>94.3</v>
      </c>
      <c r="L20" s="10">
        <f t="shared" si="9"/>
        <v>5102028</v>
      </c>
      <c r="M20" s="23">
        <f t="shared" si="9"/>
        <v>5330451</v>
      </c>
      <c r="N20" s="12">
        <f t="shared" si="4"/>
        <v>95.7</v>
      </c>
    </row>
    <row r="21" spans="1:14" ht="16.5" customHeight="1">
      <c r="A21" s="20" t="s">
        <v>40</v>
      </c>
      <c r="B21" s="10">
        <v>16</v>
      </c>
      <c r="C21" s="19">
        <v>1731936</v>
      </c>
      <c r="D21" s="19">
        <v>1372790</v>
      </c>
      <c r="E21" s="11">
        <f aca="true" t="shared" si="10" ref="E21:E29">IF(OR(C21=0,D21=0),"　　－　　",ROUND(C21/D21*100,1))</f>
        <v>126.2</v>
      </c>
      <c r="F21" s="19">
        <v>10408</v>
      </c>
      <c r="G21" s="19">
        <v>6859</v>
      </c>
      <c r="H21" s="11">
        <f aca="true" t="shared" si="11" ref="H21:H27">IF(OR(F21=0,G21=0),"　　－　　",ROUND(F21/G21*100,1))</f>
        <v>151.7</v>
      </c>
      <c r="I21" s="19">
        <v>2965420</v>
      </c>
      <c r="J21" s="19">
        <v>3008778</v>
      </c>
      <c r="K21" s="24">
        <f aca="true" t="shared" si="12" ref="K21:K29">IF(OR(I21=0,J21=0),"　　－　　",ROUND(I21/J21*100,1))</f>
        <v>98.6</v>
      </c>
      <c r="L21" s="10">
        <f aca="true" t="shared" si="13" ref="L21:L27">+C21+F21+I21</f>
        <v>4707764</v>
      </c>
      <c r="M21" s="10">
        <f aca="true" t="shared" si="14" ref="M21:M27">+D21+G21+J21</f>
        <v>4388427</v>
      </c>
      <c r="N21" s="12">
        <f aca="true" t="shared" si="15" ref="N21:N29">IF(OR(L21=0,M21=0),"　　－　　",ROUND(L21/M21*100,1))</f>
        <v>107.3</v>
      </c>
    </row>
    <row r="22" spans="1:14" ht="16.5" customHeight="1">
      <c r="A22" s="17" t="s">
        <v>41</v>
      </c>
      <c r="B22" s="4">
        <v>33</v>
      </c>
      <c r="C22" s="19">
        <v>877723</v>
      </c>
      <c r="D22" s="19">
        <v>756285</v>
      </c>
      <c r="E22" s="11">
        <f t="shared" si="10"/>
        <v>116.1</v>
      </c>
      <c r="F22" s="19">
        <v>0</v>
      </c>
      <c r="G22" s="19">
        <v>0</v>
      </c>
      <c r="H22" s="11" t="str">
        <f>IF(OR(F22=0,G22=0),"　　－　　",ROUND(F22/G22*100,1))</f>
        <v>　　－　　</v>
      </c>
      <c r="I22" s="19">
        <v>3065970</v>
      </c>
      <c r="J22" s="19">
        <v>3210818</v>
      </c>
      <c r="K22" s="12">
        <f t="shared" si="12"/>
        <v>95.5</v>
      </c>
      <c r="L22" s="25">
        <f aca="true" t="shared" si="16" ref="L22:M25">+C22+F22+I22</f>
        <v>3943693</v>
      </c>
      <c r="M22" s="25">
        <f t="shared" si="16"/>
        <v>3967103</v>
      </c>
      <c r="N22" s="12">
        <f t="shared" si="15"/>
        <v>99.4</v>
      </c>
    </row>
    <row r="23" spans="1:15" ht="16.5" customHeight="1">
      <c r="A23" s="20" t="s">
        <v>42</v>
      </c>
      <c r="B23" s="4">
        <v>21</v>
      </c>
      <c r="C23" s="19">
        <v>1706562</v>
      </c>
      <c r="D23" s="19">
        <v>1506706</v>
      </c>
      <c r="E23" s="11">
        <f t="shared" si="10"/>
        <v>113.3</v>
      </c>
      <c r="F23" s="19">
        <v>53321</v>
      </c>
      <c r="G23" s="19">
        <v>35869</v>
      </c>
      <c r="H23" s="11">
        <f>IF(OR(F23=0,G23=0),"　　－　　",ROUND(F23/G23*100,1))</f>
        <v>148.7</v>
      </c>
      <c r="I23" s="19">
        <v>3283646</v>
      </c>
      <c r="J23" s="19">
        <v>3232097</v>
      </c>
      <c r="K23" s="11">
        <f t="shared" si="12"/>
        <v>101.6</v>
      </c>
      <c r="L23" s="10">
        <f t="shared" si="16"/>
        <v>5043529</v>
      </c>
      <c r="M23" s="10">
        <f t="shared" si="16"/>
        <v>4774672</v>
      </c>
      <c r="N23" s="12">
        <f t="shared" si="15"/>
        <v>105.6</v>
      </c>
      <c r="O23" s="4"/>
    </row>
    <row r="24" spans="1:15" ht="16.5" customHeight="1">
      <c r="A24" s="17" t="s">
        <v>43</v>
      </c>
      <c r="B24" s="10">
        <v>22</v>
      </c>
      <c r="C24" s="19">
        <v>533932</v>
      </c>
      <c r="D24" s="19">
        <v>483591</v>
      </c>
      <c r="E24" s="11">
        <f t="shared" si="10"/>
        <v>110.4</v>
      </c>
      <c r="F24" s="19">
        <v>0</v>
      </c>
      <c r="G24" s="19">
        <v>0</v>
      </c>
      <c r="H24" s="11" t="str">
        <f>IF(OR(F24=0,G24=0),"　　－　　",ROUND(F24/G24*100,1))</f>
        <v>　　－　　</v>
      </c>
      <c r="I24" s="19">
        <v>1821531</v>
      </c>
      <c r="J24" s="19">
        <v>1856912</v>
      </c>
      <c r="K24" s="11">
        <f t="shared" si="12"/>
        <v>98.1</v>
      </c>
      <c r="L24" s="10">
        <f t="shared" si="16"/>
        <v>2355463</v>
      </c>
      <c r="M24" s="10">
        <f t="shared" si="16"/>
        <v>2340503</v>
      </c>
      <c r="N24" s="12">
        <f t="shared" si="15"/>
        <v>100.6</v>
      </c>
      <c r="O24" s="1"/>
    </row>
    <row r="25" spans="1:14" ht="16.5" customHeight="1">
      <c r="A25" s="20" t="s">
        <v>44</v>
      </c>
      <c r="B25" s="10">
        <v>20</v>
      </c>
      <c r="C25" s="19">
        <v>1048584</v>
      </c>
      <c r="D25" s="19">
        <v>811350</v>
      </c>
      <c r="E25" s="11">
        <f t="shared" si="10"/>
        <v>129.2</v>
      </c>
      <c r="F25" s="19">
        <v>5150</v>
      </c>
      <c r="G25" s="19">
        <v>14590</v>
      </c>
      <c r="H25" s="11">
        <f>IF(OR(F25=0,G25=0),"　　－　　",ROUND(F25/G25*100,1))</f>
        <v>35.3</v>
      </c>
      <c r="I25" s="19">
        <v>3974420</v>
      </c>
      <c r="J25" s="19">
        <v>4436460</v>
      </c>
      <c r="K25" s="11">
        <f t="shared" si="12"/>
        <v>89.6</v>
      </c>
      <c r="L25" s="10">
        <f t="shared" si="16"/>
        <v>5028154</v>
      </c>
      <c r="M25" s="10">
        <f t="shared" si="16"/>
        <v>5262400</v>
      </c>
      <c r="N25" s="12">
        <f t="shared" si="15"/>
        <v>95.5</v>
      </c>
    </row>
    <row r="26" spans="1:14" ht="16.5" customHeight="1">
      <c r="A26" s="17" t="s">
        <v>45</v>
      </c>
      <c r="B26" s="10">
        <v>19</v>
      </c>
      <c r="C26" s="19">
        <v>963326</v>
      </c>
      <c r="D26" s="19">
        <v>769118</v>
      </c>
      <c r="E26" s="11">
        <f t="shared" si="10"/>
        <v>125.3</v>
      </c>
      <c r="F26" s="19">
        <v>12098</v>
      </c>
      <c r="G26" s="19">
        <v>19741</v>
      </c>
      <c r="H26" s="11">
        <f t="shared" si="11"/>
        <v>61.3</v>
      </c>
      <c r="I26" s="19">
        <v>3330118</v>
      </c>
      <c r="J26" s="19">
        <v>3529614</v>
      </c>
      <c r="K26" s="11">
        <f t="shared" si="12"/>
        <v>94.3</v>
      </c>
      <c r="L26" s="10">
        <f t="shared" si="13"/>
        <v>4305542</v>
      </c>
      <c r="M26" s="10">
        <f t="shared" si="14"/>
        <v>4318473</v>
      </c>
      <c r="N26" s="12">
        <f t="shared" si="15"/>
        <v>99.7</v>
      </c>
    </row>
    <row r="27" spans="1:15" ht="16.5" customHeight="1">
      <c r="A27" s="17" t="s">
        <v>46</v>
      </c>
      <c r="B27" s="25">
        <v>23</v>
      </c>
      <c r="C27" s="26">
        <v>3836144</v>
      </c>
      <c r="D27" s="26">
        <v>2959713</v>
      </c>
      <c r="E27" s="11">
        <f t="shared" si="10"/>
        <v>129.6</v>
      </c>
      <c r="F27" s="26">
        <v>0</v>
      </c>
      <c r="G27" s="26">
        <v>0</v>
      </c>
      <c r="H27" s="11" t="str">
        <f t="shared" si="11"/>
        <v>　　－　　</v>
      </c>
      <c r="I27" s="26">
        <v>455234</v>
      </c>
      <c r="J27" s="26">
        <v>429243</v>
      </c>
      <c r="K27" s="11">
        <f t="shared" si="12"/>
        <v>106.1</v>
      </c>
      <c r="L27" s="10">
        <f t="shared" si="13"/>
        <v>4291378</v>
      </c>
      <c r="M27" s="10">
        <f t="shared" si="14"/>
        <v>3388956</v>
      </c>
      <c r="N27" s="12">
        <f t="shared" si="15"/>
        <v>126.6</v>
      </c>
      <c r="O27" s="1"/>
    </row>
    <row r="28" spans="1:14" ht="16.5" customHeight="1">
      <c r="A28" s="27" t="s">
        <v>47</v>
      </c>
      <c r="B28" s="4">
        <v>36</v>
      </c>
      <c r="C28" s="19">
        <v>3760957</v>
      </c>
      <c r="D28" s="19">
        <v>2580480</v>
      </c>
      <c r="E28" s="11">
        <f t="shared" si="10"/>
        <v>145.7</v>
      </c>
      <c r="F28" s="19">
        <v>26765</v>
      </c>
      <c r="G28" s="19">
        <v>15455</v>
      </c>
      <c r="H28" s="11">
        <f>IF(OR(F28=0,G28=0),"　　－　　",ROUND(F28/G28*100,1))</f>
        <v>173.2</v>
      </c>
      <c r="I28" s="19">
        <v>1143692</v>
      </c>
      <c r="J28" s="19">
        <v>896911</v>
      </c>
      <c r="K28" s="12">
        <f t="shared" si="12"/>
        <v>127.5</v>
      </c>
      <c r="L28" s="25">
        <f>+C28+F28+I28</f>
        <v>4931414</v>
      </c>
      <c r="M28" s="25">
        <f>+D28+G28+J28</f>
        <v>3492846</v>
      </c>
      <c r="N28" s="12">
        <f t="shared" si="15"/>
        <v>141.2</v>
      </c>
    </row>
    <row r="29" spans="1:14" ht="16.5" customHeight="1">
      <c r="A29" s="20" t="s">
        <v>48</v>
      </c>
      <c r="B29" s="13">
        <v>25</v>
      </c>
      <c r="C29" s="28">
        <v>137055</v>
      </c>
      <c r="D29" s="28">
        <v>127605</v>
      </c>
      <c r="E29" s="14">
        <f t="shared" si="10"/>
        <v>107.4</v>
      </c>
      <c r="F29" s="28">
        <v>0</v>
      </c>
      <c r="G29" s="28">
        <v>2808</v>
      </c>
      <c r="H29" s="14" t="str">
        <f>IF(OR(F29=0,G29=0),"　　－　　",ROUND(F29/G29*100,1))</f>
        <v>　　－　　</v>
      </c>
      <c r="I29" s="28">
        <v>793786</v>
      </c>
      <c r="J29" s="28">
        <v>835294</v>
      </c>
      <c r="K29" s="14">
        <f t="shared" si="12"/>
        <v>95</v>
      </c>
      <c r="L29" s="13">
        <f>+C29+F29+I29</f>
        <v>930841</v>
      </c>
      <c r="M29" s="13">
        <f>+D29+G29+J29</f>
        <v>965707</v>
      </c>
      <c r="N29" s="15">
        <f t="shared" si="15"/>
        <v>96.4</v>
      </c>
    </row>
    <row r="30" spans="1:14" ht="15" customHeight="1">
      <c r="A30" s="32" t="s">
        <v>13</v>
      </c>
      <c r="B30" s="10"/>
      <c r="C30" s="10">
        <f>SUM(C4:C29)</f>
        <v>164550496</v>
      </c>
      <c r="D30" s="10">
        <f>SUM(D4:D29)</f>
        <v>139409456</v>
      </c>
      <c r="E30" s="11">
        <f>IF(OR(C30=0,D30=0),"　　－　　",ROUND(C30/D30*100,1))</f>
        <v>118</v>
      </c>
      <c r="F30" s="10">
        <f>SUM(F4:F29)</f>
        <v>3218405</v>
      </c>
      <c r="G30" s="10">
        <f>SUM(G4:G29)</f>
        <v>3315322</v>
      </c>
      <c r="H30" s="11">
        <f>IF(OR(F30=0,G30=0),"　　－　　",ROUND(F30/G30*100,1))</f>
        <v>97.1</v>
      </c>
      <c r="I30" s="10">
        <f>SUM(I4:I29)</f>
        <v>248452829</v>
      </c>
      <c r="J30" s="10">
        <f>SUM(J4:J29)</f>
        <v>260977098</v>
      </c>
      <c r="K30" s="12">
        <f>IF(OR(I30=0,J30=0),"　　－　　",ROUND(I30/J30*100,1))</f>
        <v>95.2</v>
      </c>
      <c r="L30" s="10">
        <f>SUM(L4:L29)</f>
        <v>416221730</v>
      </c>
      <c r="M30" s="10">
        <f>SUM(M4:M29)</f>
        <v>403701876</v>
      </c>
      <c r="N30" s="12">
        <f>IF(OR(L30=0,M30=0),"　　－　　",ROUND(L30/M30*100,1))</f>
        <v>103.1</v>
      </c>
    </row>
    <row r="31" spans="1:14" ht="16.5" customHeight="1">
      <c r="A31" s="3" t="s">
        <v>49</v>
      </c>
      <c r="B31" s="7">
        <v>27</v>
      </c>
      <c r="C31" s="29">
        <v>3260853</v>
      </c>
      <c r="D31" s="29">
        <v>2518428</v>
      </c>
      <c r="E31" s="8">
        <f aca="true" t="shared" si="17" ref="E31:E54">IF(OR(C31=0,D31=0),"　　－　　",ROUND(C31/D31*100,1))</f>
        <v>129.5</v>
      </c>
      <c r="F31" s="29">
        <v>16638</v>
      </c>
      <c r="G31" s="29">
        <v>17047</v>
      </c>
      <c r="H31" s="8">
        <f aca="true" t="shared" si="18" ref="H31:H54">IF(OR(F31=0,G31=0),"　　－　　",ROUND(F31/G31*100,1))</f>
        <v>97.6</v>
      </c>
      <c r="I31" s="29">
        <v>301270</v>
      </c>
      <c r="J31" s="29">
        <v>228480</v>
      </c>
      <c r="K31" s="9">
        <f aca="true" t="shared" si="19" ref="K31:K54">IF(OR(I31=0,J31=0),"　　－　　",ROUND(I31/J31*100,1))</f>
        <v>131.9</v>
      </c>
      <c r="L31" s="30">
        <f aca="true" t="shared" si="20" ref="L31:L54">+C31+F31+I31</f>
        <v>3578761</v>
      </c>
      <c r="M31" s="30">
        <f aca="true" t="shared" si="21" ref="M31:M54">+D31+G31+J31</f>
        <v>2763955</v>
      </c>
      <c r="N31" s="9">
        <f aca="true" t="shared" si="22" ref="N31:N54">IF(OR(L31=0,M31=0),"　　－　　",ROUND(L31/M31*100,1))</f>
        <v>129.5</v>
      </c>
    </row>
    <row r="32" spans="1:14" ht="16.5" customHeight="1">
      <c r="A32" s="17" t="s">
        <v>50</v>
      </c>
      <c r="B32" s="10">
        <v>26</v>
      </c>
      <c r="C32" s="19">
        <v>536644</v>
      </c>
      <c r="D32" s="19">
        <v>663623</v>
      </c>
      <c r="E32" s="11">
        <f t="shared" si="17"/>
        <v>80.9</v>
      </c>
      <c r="F32" s="19">
        <v>109998</v>
      </c>
      <c r="G32" s="19">
        <v>127003</v>
      </c>
      <c r="H32" s="11">
        <f t="shared" si="18"/>
        <v>86.6</v>
      </c>
      <c r="I32" s="19">
        <v>1938610</v>
      </c>
      <c r="J32" s="19">
        <v>1999048</v>
      </c>
      <c r="K32" s="12">
        <f t="shared" si="19"/>
        <v>97</v>
      </c>
      <c r="L32" s="25">
        <f t="shared" si="20"/>
        <v>2585252</v>
      </c>
      <c r="M32" s="25">
        <f t="shared" si="21"/>
        <v>2789674</v>
      </c>
      <c r="N32" s="12">
        <f t="shared" si="22"/>
        <v>92.7</v>
      </c>
    </row>
    <row r="33" spans="1:14" ht="16.5" customHeight="1">
      <c r="A33" s="17" t="s">
        <v>51</v>
      </c>
      <c r="B33" s="4">
        <v>29</v>
      </c>
      <c r="C33" s="19">
        <v>263301</v>
      </c>
      <c r="D33" s="19">
        <v>327270</v>
      </c>
      <c r="E33" s="11">
        <f t="shared" si="17"/>
        <v>80.5</v>
      </c>
      <c r="F33" s="19">
        <v>0</v>
      </c>
      <c r="G33" s="19">
        <v>0</v>
      </c>
      <c r="H33" s="11" t="str">
        <f t="shared" si="18"/>
        <v>　　－　　</v>
      </c>
      <c r="I33" s="19">
        <v>2800304</v>
      </c>
      <c r="J33" s="19">
        <v>2640915</v>
      </c>
      <c r="K33" s="12">
        <f t="shared" si="19"/>
        <v>106</v>
      </c>
      <c r="L33" s="25">
        <f t="shared" si="20"/>
        <v>3063605</v>
      </c>
      <c r="M33" s="25">
        <f t="shared" si="21"/>
        <v>2968185</v>
      </c>
      <c r="N33" s="12">
        <f t="shared" si="22"/>
        <v>103.2</v>
      </c>
    </row>
    <row r="34" spans="1:14" ht="16.5" customHeight="1">
      <c r="A34" s="17" t="s">
        <v>52</v>
      </c>
      <c r="B34" s="4">
        <v>30</v>
      </c>
      <c r="C34" s="19">
        <v>191624</v>
      </c>
      <c r="D34" s="19">
        <v>136323</v>
      </c>
      <c r="E34" s="11">
        <f t="shared" si="17"/>
        <v>140.6</v>
      </c>
      <c r="F34" s="19">
        <v>1341</v>
      </c>
      <c r="G34" s="19">
        <v>826</v>
      </c>
      <c r="H34" s="11">
        <f t="shared" si="18"/>
        <v>162.3</v>
      </c>
      <c r="I34" s="19">
        <v>2350801</v>
      </c>
      <c r="J34" s="19">
        <v>2313636</v>
      </c>
      <c r="K34" s="12">
        <f t="shared" si="19"/>
        <v>101.6</v>
      </c>
      <c r="L34" s="25">
        <f t="shared" si="20"/>
        <v>2543766</v>
      </c>
      <c r="M34" s="25">
        <f t="shared" si="21"/>
        <v>2450785</v>
      </c>
      <c r="N34" s="12">
        <f t="shared" si="22"/>
        <v>103.8</v>
      </c>
    </row>
    <row r="35" spans="1:14" ht="16.5" customHeight="1">
      <c r="A35" s="20" t="s">
        <v>53</v>
      </c>
      <c r="B35" s="4">
        <v>31</v>
      </c>
      <c r="C35" s="19">
        <v>2485280</v>
      </c>
      <c r="D35" s="19">
        <v>2245458</v>
      </c>
      <c r="E35" s="11">
        <f t="shared" si="17"/>
        <v>110.7</v>
      </c>
      <c r="F35" s="19">
        <v>0</v>
      </c>
      <c r="G35" s="19">
        <v>0</v>
      </c>
      <c r="H35" s="11" t="str">
        <f t="shared" si="18"/>
        <v>　　－　　</v>
      </c>
      <c r="I35" s="19">
        <v>180351</v>
      </c>
      <c r="J35" s="19">
        <v>222132</v>
      </c>
      <c r="K35" s="12">
        <f t="shared" si="19"/>
        <v>81.2</v>
      </c>
      <c r="L35" s="25">
        <f t="shared" si="20"/>
        <v>2665631</v>
      </c>
      <c r="M35" s="25">
        <f t="shared" si="21"/>
        <v>2467590</v>
      </c>
      <c r="N35" s="12">
        <f t="shared" si="22"/>
        <v>108</v>
      </c>
    </row>
    <row r="36" spans="1:14" ht="16.5" customHeight="1">
      <c r="A36" s="17" t="s">
        <v>54</v>
      </c>
      <c r="B36" s="4">
        <v>38</v>
      </c>
      <c r="C36" s="19">
        <v>2497257</v>
      </c>
      <c r="D36" s="19">
        <v>2136234</v>
      </c>
      <c r="E36" s="11">
        <f t="shared" si="17"/>
        <v>116.9</v>
      </c>
      <c r="F36" s="19">
        <v>0</v>
      </c>
      <c r="G36" s="19">
        <v>0</v>
      </c>
      <c r="H36" s="11" t="str">
        <f t="shared" si="18"/>
        <v>　　－　　</v>
      </c>
      <c r="I36" s="19">
        <v>0</v>
      </c>
      <c r="J36" s="19">
        <v>0</v>
      </c>
      <c r="K36" s="12" t="str">
        <f t="shared" si="19"/>
        <v>　　－　　</v>
      </c>
      <c r="L36" s="25">
        <f t="shared" si="20"/>
        <v>2497257</v>
      </c>
      <c r="M36" s="25">
        <f t="shared" si="21"/>
        <v>2136234</v>
      </c>
      <c r="N36" s="12">
        <f t="shared" si="22"/>
        <v>116.9</v>
      </c>
    </row>
    <row r="37" spans="1:14" ht="16.5" customHeight="1">
      <c r="A37" s="20" t="s">
        <v>55</v>
      </c>
      <c r="B37" s="4">
        <v>32</v>
      </c>
      <c r="C37" s="19">
        <v>2937375</v>
      </c>
      <c r="D37" s="19">
        <v>3418049</v>
      </c>
      <c r="E37" s="11">
        <f t="shared" si="17"/>
        <v>85.9</v>
      </c>
      <c r="F37" s="19">
        <v>40612</v>
      </c>
      <c r="G37" s="19">
        <v>44661</v>
      </c>
      <c r="H37" s="11">
        <f t="shared" si="18"/>
        <v>90.9</v>
      </c>
      <c r="I37" s="19">
        <v>8268218</v>
      </c>
      <c r="J37" s="19">
        <v>9893106</v>
      </c>
      <c r="K37" s="12">
        <f t="shared" si="19"/>
        <v>83.6</v>
      </c>
      <c r="L37" s="25">
        <f t="shared" si="20"/>
        <v>11246205</v>
      </c>
      <c r="M37" s="25">
        <f t="shared" si="21"/>
        <v>13355816</v>
      </c>
      <c r="N37" s="12">
        <f t="shared" si="22"/>
        <v>84.2</v>
      </c>
    </row>
    <row r="38" spans="1:14" ht="16.5" customHeight="1">
      <c r="A38" s="17" t="s">
        <v>56</v>
      </c>
      <c r="B38" s="4">
        <v>35</v>
      </c>
      <c r="C38" s="19">
        <v>2156946</v>
      </c>
      <c r="D38" s="19">
        <v>2131370</v>
      </c>
      <c r="E38" s="11">
        <f t="shared" si="17"/>
        <v>101.2</v>
      </c>
      <c r="F38" s="19">
        <v>0</v>
      </c>
      <c r="G38" s="19">
        <v>0</v>
      </c>
      <c r="H38" s="11" t="str">
        <f t="shared" si="18"/>
        <v>　　－　　</v>
      </c>
      <c r="I38" s="19">
        <v>0</v>
      </c>
      <c r="J38" s="19">
        <v>0</v>
      </c>
      <c r="K38" s="12" t="str">
        <f t="shared" si="19"/>
        <v>　　－　　</v>
      </c>
      <c r="L38" s="25">
        <f t="shared" si="20"/>
        <v>2156946</v>
      </c>
      <c r="M38" s="25">
        <f t="shared" si="21"/>
        <v>2131370</v>
      </c>
      <c r="N38" s="12">
        <f t="shared" si="22"/>
        <v>101.2</v>
      </c>
    </row>
    <row r="39" spans="1:14" ht="16.5" customHeight="1">
      <c r="A39" s="17" t="s">
        <v>57</v>
      </c>
      <c r="B39" s="4">
        <v>37</v>
      </c>
      <c r="C39" s="19">
        <v>440217</v>
      </c>
      <c r="D39" s="19">
        <v>395268</v>
      </c>
      <c r="E39" s="11">
        <f t="shared" si="17"/>
        <v>111.4</v>
      </c>
      <c r="F39" s="19">
        <v>442</v>
      </c>
      <c r="G39" s="19">
        <v>501</v>
      </c>
      <c r="H39" s="11">
        <f t="shared" si="18"/>
        <v>88.2</v>
      </c>
      <c r="I39" s="19">
        <v>1620459</v>
      </c>
      <c r="J39" s="19">
        <v>1682811</v>
      </c>
      <c r="K39" s="12">
        <f t="shared" si="19"/>
        <v>96.3</v>
      </c>
      <c r="L39" s="25">
        <f t="shared" si="20"/>
        <v>2061118</v>
      </c>
      <c r="M39" s="25">
        <f t="shared" si="21"/>
        <v>2078580</v>
      </c>
      <c r="N39" s="12">
        <f t="shared" si="22"/>
        <v>99.2</v>
      </c>
    </row>
    <row r="40" spans="1:14" ht="16.5" customHeight="1">
      <c r="A40" s="17" t="s">
        <v>58</v>
      </c>
      <c r="B40" s="4">
        <v>41</v>
      </c>
      <c r="C40" s="19">
        <v>219820</v>
      </c>
      <c r="D40" s="19">
        <v>132485</v>
      </c>
      <c r="E40" s="11">
        <f t="shared" si="17"/>
        <v>165.9</v>
      </c>
      <c r="F40" s="19">
        <v>20746</v>
      </c>
      <c r="G40" s="19">
        <v>9571</v>
      </c>
      <c r="H40" s="11">
        <f t="shared" si="18"/>
        <v>216.8</v>
      </c>
      <c r="I40" s="19">
        <v>1936689</v>
      </c>
      <c r="J40" s="19">
        <v>1616760</v>
      </c>
      <c r="K40" s="12">
        <f t="shared" si="19"/>
        <v>119.8</v>
      </c>
      <c r="L40" s="25">
        <f t="shared" si="20"/>
        <v>2177255</v>
      </c>
      <c r="M40" s="25">
        <f t="shared" si="21"/>
        <v>1758816</v>
      </c>
      <c r="N40" s="12">
        <f t="shared" si="22"/>
        <v>123.8</v>
      </c>
    </row>
    <row r="41" spans="1:14" ht="16.5" customHeight="1">
      <c r="A41" s="17" t="s">
        <v>59</v>
      </c>
      <c r="B41" s="4">
        <v>44</v>
      </c>
      <c r="C41" s="19">
        <v>318310</v>
      </c>
      <c r="D41" s="19">
        <v>237745</v>
      </c>
      <c r="E41" s="11">
        <f t="shared" si="17"/>
        <v>133.9</v>
      </c>
      <c r="F41" s="19">
        <v>0</v>
      </c>
      <c r="G41" s="19">
        <v>0</v>
      </c>
      <c r="H41" s="11" t="str">
        <f t="shared" si="18"/>
        <v>　　－　　</v>
      </c>
      <c r="I41" s="19">
        <v>1775728</v>
      </c>
      <c r="J41" s="19">
        <v>1998736</v>
      </c>
      <c r="K41" s="12">
        <f t="shared" si="19"/>
        <v>88.8</v>
      </c>
      <c r="L41" s="25">
        <f t="shared" si="20"/>
        <v>2094038</v>
      </c>
      <c r="M41" s="25">
        <f t="shared" si="21"/>
        <v>2236481</v>
      </c>
      <c r="N41" s="12">
        <f t="shared" si="22"/>
        <v>93.6</v>
      </c>
    </row>
    <row r="42" spans="1:14" ht="16.5" customHeight="1">
      <c r="A42" s="17" t="s">
        <v>0</v>
      </c>
      <c r="B42" s="4">
        <v>34</v>
      </c>
      <c r="C42" s="19">
        <v>2055130</v>
      </c>
      <c r="D42" s="19">
        <v>1752076</v>
      </c>
      <c r="E42" s="11">
        <f t="shared" si="17"/>
        <v>117.3</v>
      </c>
      <c r="F42" s="19">
        <v>0</v>
      </c>
      <c r="G42" s="19">
        <v>0</v>
      </c>
      <c r="H42" s="11" t="str">
        <f t="shared" si="18"/>
        <v>　　－　　</v>
      </c>
      <c r="I42" s="19">
        <v>193813</v>
      </c>
      <c r="J42" s="19">
        <v>193943</v>
      </c>
      <c r="K42" s="12">
        <f t="shared" si="19"/>
        <v>99.9</v>
      </c>
      <c r="L42" s="25">
        <f t="shared" si="20"/>
        <v>2248943</v>
      </c>
      <c r="M42" s="25">
        <f t="shared" si="21"/>
        <v>1946019</v>
      </c>
      <c r="N42" s="12">
        <f t="shared" si="22"/>
        <v>115.6</v>
      </c>
    </row>
    <row r="43" spans="1:14" ht="18" customHeight="1">
      <c r="A43" s="17" t="s">
        <v>1</v>
      </c>
      <c r="B43" s="4">
        <v>42</v>
      </c>
      <c r="C43" s="19">
        <v>846603</v>
      </c>
      <c r="D43" s="19">
        <v>836186</v>
      </c>
      <c r="E43" s="11">
        <f t="shared" si="17"/>
        <v>101.2</v>
      </c>
      <c r="F43" s="19">
        <v>145643</v>
      </c>
      <c r="G43" s="19">
        <v>98004</v>
      </c>
      <c r="H43" s="11">
        <f t="shared" si="18"/>
        <v>148.6</v>
      </c>
      <c r="I43" s="19">
        <v>1148427</v>
      </c>
      <c r="J43" s="19">
        <v>1164532</v>
      </c>
      <c r="K43" s="12">
        <f t="shared" si="19"/>
        <v>98.6</v>
      </c>
      <c r="L43" s="25">
        <f t="shared" si="20"/>
        <v>2140673</v>
      </c>
      <c r="M43" s="25">
        <f t="shared" si="21"/>
        <v>2098722</v>
      </c>
      <c r="N43" s="12">
        <f t="shared" si="22"/>
        <v>102</v>
      </c>
    </row>
    <row r="44" spans="1:14" ht="16.5" customHeight="1">
      <c r="A44" s="17" t="s">
        <v>2</v>
      </c>
      <c r="B44" s="4">
        <v>43</v>
      </c>
      <c r="C44" s="19">
        <v>0</v>
      </c>
      <c r="D44" s="19">
        <v>0</v>
      </c>
      <c r="E44" s="11" t="str">
        <f t="shared" si="17"/>
        <v>　　－　　</v>
      </c>
      <c r="F44" s="19">
        <v>0</v>
      </c>
      <c r="G44" s="19">
        <v>0</v>
      </c>
      <c r="H44" s="11" t="str">
        <f t="shared" si="18"/>
        <v>　　－　　</v>
      </c>
      <c r="I44" s="19">
        <v>2147087</v>
      </c>
      <c r="J44" s="19">
        <v>2110982</v>
      </c>
      <c r="K44" s="12">
        <f t="shared" si="19"/>
        <v>101.7</v>
      </c>
      <c r="L44" s="25">
        <f t="shared" si="20"/>
        <v>2147087</v>
      </c>
      <c r="M44" s="25">
        <f t="shared" si="21"/>
        <v>2110982</v>
      </c>
      <c r="N44" s="12">
        <f t="shared" si="22"/>
        <v>101.7</v>
      </c>
    </row>
    <row r="45" spans="1:14" ht="16.5" customHeight="1">
      <c r="A45" s="17" t="s">
        <v>3</v>
      </c>
      <c r="B45" s="4">
        <v>40</v>
      </c>
      <c r="C45" s="19">
        <v>2139882</v>
      </c>
      <c r="D45" s="19">
        <v>1759798</v>
      </c>
      <c r="E45" s="11">
        <f t="shared" si="17"/>
        <v>121.6</v>
      </c>
      <c r="F45" s="19">
        <v>0</v>
      </c>
      <c r="G45" s="19">
        <v>0</v>
      </c>
      <c r="H45" s="11" t="str">
        <f t="shared" si="18"/>
        <v>　　－　　</v>
      </c>
      <c r="I45" s="19">
        <v>68099</v>
      </c>
      <c r="J45" s="19">
        <v>64002</v>
      </c>
      <c r="K45" s="12">
        <f t="shared" si="19"/>
        <v>106.4</v>
      </c>
      <c r="L45" s="25">
        <f t="shared" si="20"/>
        <v>2207981</v>
      </c>
      <c r="M45" s="25">
        <f t="shared" si="21"/>
        <v>1823800</v>
      </c>
      <c r="N45" s="12">
        <f t="shared" si="22"/>
        <v>121.1</v>
      </c>
    </row>
    <row r="46" spans="1:14" ht="16.5" customHeight="1">
      <c r="A46" s="17" t="s">
        <v>4</v>
      </c>
      <c r="B46" s="4">
        <v>28</v>
      </c>
      <c r="C46" s="19">
        <v>411006</v>
      </c>
      <c r="D46" s="19">
        <v>442095</v>
      </c>
      <c r="E46" s="11">
        <f t="shared" si="17"/>
        <v>93</v>
      </c>
      <c r="F46" s="19">
        <v>0</v>
      </c>
      <c r="G46" s="19">
        <v>0</v>
      </c>
      <c r="H46" s="11" t="str">
        <f t="shared" si="18"/>
        <v>　　－　　</v>
      </c>
      <c r="I46" s="19">
        <v>1256373</v>
      </c>
      <c r="J46" s="19">
        <v>1142478</v>
      </c>
      <c r="K46" s="12">
        <f t="shared" si="19"/>
        <v>110</v>
      </c>
      <c r="L46" s="25">
        <f t="shared" si="20"/>
        <v>1667379</v>
      </c>
      <c r="M46" s="25">
        <f t="shared" si="21"/>
        <v>1584573</v>
      </c>
      <c r="N46" s="12">
        <f t="shared" si="22"/>
        <v>105.2</v>
      </c>
    </row>
    <row r="47" spans="1:14" ht="16.5" customHeight="1">
      <c r="A47" s="17" t="s">
        <v>5</v>
      </c>
      <c r="B47" s="4">
        <v>39</v>
      </c>
      <c r="C47" s="19">
        <v>1566590</v>
      </c>
      <c r="D47" s="19">
        <v>1232972</v>
      </c>
      <c r="E47" s="11">
        <f t="shared" si="17"/>
        <v>127.1</v>
      </c>
      <c r="F47" s="19">
        <v>0</v>
      </c>
      <c r="G47" s="19">
        <v>0</v>
      </c>
      <c r="H47" s="11" t="str">
        <f t="shared" si="18"/>
        <v>　　－　　</v>
      </c>
      <c r="I47" s="19">
        <v>133807</v>
      </c>
      <c r="J47" s="19">
        <v>124057</v>
      </c>
      <c r="K47" s="12">
        <f t="shared" si="19"/>
        <v>107.9</v>
      </c>
      <c r="L47" s="25">
        <f t="shared" si="20"/>
        <v>1700397</v>
      </c>
      <c r="M47" s="25">
        <f t="shared" si="21"/>
        <v>1357029</v>
      </c>
      <c r="N47" s="12">
        <f t="shared" si="22"/>
        <v>125.3</v>
      </c>
    </row>
    <row r="48" spans="1:14" ht="16.5" customHeight="1">
      <c r="A48" s="17" t="s">
        <v>6</v>
      </c>
      <c r="B48" s="4">
        <v>46</v>
      </c>
      <c r="C48" s="19">
        <v>519694</v>
      </c>
      <c r="D48" s="19">
        <v>379293</v>
      </c>
      <c r="E48" s="11">
        <f t="shared" si="17"/>
        <v>137</v>
      </c>
      <c r="F48" s="19">
        <v>0</v>
      </c>
      <c r="G48" s="19">
        <v>0</v>
      </c>
      <c r="H48" s="11" t="str">
        <f t="shared" si="18"/>
        <v>　　－　　</v>
      </c>
      <c r="I48" s="19">
        <v>940337</v>
      </c>
      <c r="J48" s="19">
        <v>955432</v>
      </c>
      <c r="K48" s="12">
        <f t="shared" si="19"/>
        <v>98.4</v>
      </c>
      <c r="L48" s="25">
        <f t="shared" si="20"/>
        <v>1460031</v>
      </c>
      <c r="M48" s="25">
        <f t="shared" si="21"/>
        <v>1334725</v>
      </c>
      <c r="N48" s="12">
        <f t="shared" si="22"/>
        <v>109.4</v>
      </c>
    </row>
    <row r="49" spans="1:14" ht="16.5" customHeight="1">
      <c r="A49" s="17" t="s">
        <v>7</v>
      </c>
      <c r="B49" s="4">
        <v>49</v>
      </c>
      <c r="C49" s="19">
        <v>1215379</v>
      </c>
      <c r="D49" s="19">
        <v>913711</v>
      </c>
      <c r="E49" s="11">
        <f t="shared" si="17"/>
        <v>133</v>
      </c>
      <c r="F49" s="19">
        <v>7701</v>
      </c>
      <c r="G49" s="19">
        <v>21783</v>
      </c>
      <c r="H49" s="11">
        <f t="shared" si="18"/>
        <v>35.4</v>
      </c>
      <c r="I49" s="19">
        <v>384049</v>
      </c>
      <c r="J49" s="19">
        <v>333793</v>
      </c>
      <c r="K49" s="12">
        <f t="shared" si="19"/>
        <v>115.1</v>
      </c>
      <c r="L49" s="25">
        <f t="shared" si="20"/>
        <v>1607129</v>
      </c>
      <c r="M49" s="25">
        <f t="shared" si="21"/>
        <v>1269287</v>
      </c>
      <c r="N49" s="12">
        <f t="shared" si="22"/>
        <v>126.6</v>
      </c>
    </row>
    <row r="50" spans="1:14" ht="16.5" customHeight="1">
      <c r="A50" s="17" t="s">
        <v>8</v>
      </c>
      <c r="B50" s="17">
        <v>48</v>
      </c>
      <c r="C50" s="26">
        <v>494333</v>
      </c>
      <c r="D50" s="26">
        <v>472658</v>
      </c>
      <c r="E50" s="11">
        <f t="shared" si="17"/>
        <v>104.6</v>
      </c>
      <c r="F50" s="26">
        <v>0</v>
      </c>
      <c r="G50" s="26">
        <v>0</v>
      </c>
      <c r="H50" s="11" t="str">
        <f t="shared" si="18"/>
        <v>　　－　　</v>
      </c>
      <c r="I50" s="26">
        <v>534352</v>
      </c>
      <c r="J50" s="26">
        <v>644415</v>
      </c>
      <c r="K50" s="12">
        <f t="shared" si="19"/>
        <v>82.9</v>
      </c>
      <c r="L50" s="25">
        <f t="shared" si="20"/>
        <v>1028685</v>
      </c>
      <c r="M50" s="25">
        <f t="shared" si="21"/>
        <v>1117073</v>
      </c>
      <c r="N50" s="12">
        <f t="shared" si="22"/>
        <v>92.1</v>
      </c>
    </row>
    <row r="51" spans="1:14" ht="16.5" customHeight="1">
      <c r="A51" s="17" t="s">
        <v>9</v>
      </c>
      <c r="B51" s="4">
        <v>47</v>
      </c>
      <c r="C51" s="19">
        <v>308316</v>
      </c>
      <c r="D51" s="19">
        <v>314316</v>
      </c>
      <c r="E51" s="11">
        <f t="shared" si="17"/>
        <v>98.1</v>
      </c>
      <c r="F51" s="19">
        <v>0</v>
      </c>
      <c r="G51" s="19">
        <v>0</v>
      </c>
      <c r="H51" s="11" t="str">
        <f t="shared" si="18"/>
        <v>　　－　　</v>
      </c>
      <c r="I51" s="19">
        <v>56</v>
      </c>
      <c r="J51" s="19">
        <v>20</v>
      </c>
      <c r="K51" s="12">
        <f t="shared" si="19"/>
        <v>280</v>
      </c>
      <c r="L51" s="25">
        <f t="shared" si="20"/>
        <v>308372</v>
      </c>
      <c r="M51" s="25">
        <f t="shared" si="21"/>
        <v>314336</v>
      </c>
      <c r="N51" s="12">
        <f t="shared" si="22"/>
        <v>98.1</v>
      </c>
    </row>
    <row r="52" spans="1:14" ht="16.5" customHeight="1">
      <c r="A52" s="17" t="s">
        <v>10</v>
      </c>
      <c r="B52" s="4">
        <v>50</v>
      </c>
      <c r="C52" s="19">
        <v>87072</v>
      </c>
      <c r="D52" s="19">
        <v>81186</v>
      </c>
      <c r="E52" s="11">
        <f t="shared" si="17"/>
        <v>107.3</v>
      </c>
      <c r="F52" s="19">
        <v>0</v>
      </c>
      <c r="G52" s="19">
        <v>0</v>
      </c>
      <c r="H52" s="11" t="str">
        <f t="shared" si="18"/>
        <v>　　－　　</v>
      </c>
      <c r="I52" s="19">
        <v>897244</v>
      </c>
      <c r="J52" s="19">
        <v>979628</v>
      </c>
      <c r="K52" s="12">
        <f t="shared" si="19"/>
        <v>91.6</v>
      </c>
      <c r="L52" s="25">
        <f t="shared" si="20"/>
        <v>984316</v>
      </c>
      <c r="M52" s="25">
        <f t="shared" si="21"/>
        <v>1060814</v>
      </c>
      <c r="N52" s="12">
        <f t="shared" si="22"/>
        <v>92.8</v>
      </c>
    </row>
    <row r="53" spans="1:14" ht="16.5" customHeight="1">
      <c r="A53" s="17" t="s">
        <v>11</v>
      </c>
      <c r="B53" s="4">
        <v>45</v>
      </c>
      <c r="C53" s="19">
        <v>1232092</v>
      </c>
      <c r="D53" s="19">
        <v>1129759</v>
      </c>
      <c r="E53" s="11">
        <f t="shared" si="17"/>
        <v>109.1</v>
      </c>
      <c r="F53" s="19">
        <v>0</v>
      </c>
      <c r="G53" s="19">
        <v>0</v>
      </c>
      <c r="H53" s="11" t="str">
        <f t="shared" si="18"/>
        <v>　　－　　</v>
      </c>
      <c r="I53" s="19">
        <v>0</v>
      </c>
      <c r="J53" s="19">
        <v>0</v>
      </c>
      <c r="K53" s="12" t="str">
        <f t="shared" si="19"/>
        <v>　　－　　</v>
      </c>
      <c r="L53" s="25">
        <f t="shared" si="20"/>
        <v>1232092</v>
      </c>
      <c r="M53" s="25">
        <f t="shared" si="21"/>
        <v>1129759</v>
      </c>
      <c r="N53" s="12">
        <f t="shared" si="22"/>
        <v>109.1</v>
      </c>
    </row>
    <row r="54" spans="1:14" ht="16.5" customHeight="1">
      <c r="A54" s="17" t="s">
        <v>12</v>
      </c>
      <c r="B54" s="10">
        <v>17</v>
      </c>
      <c r="C54" s="19">
        <v>333421</v>
      </c>
      <c r="D54" s="19">
        <v>298565</v>
      </c>
      <c r="E54" s="11">
        <f t="shared" si="17"/>
        <v>111.7</v>
      </c>
      <c r="F54" s="19">
        <v>1162</v>
      </c>
      <c r="G54" s="19">
        <v>270</v>
      </c>
      <c r="H54" s="11">
        <f t="shared" si="18"/>
        <v>430.4</v>
      </c>
      <c r="I54" s="19">
        <v>1220595</v>
      </c>
      <c r="J54" s="19">
        <v>1218823</v>
      </c>
      <c r="K54" s="11">
        <f t="shared" si="19"/>
        <v>100.1</v>
      </c>
      <c r="L54" s="10">
        <f t="shared" si="20"/>
        <v>1555178</v>
      </c>
      <c r="M54" s="10">
        <f t="shared" si="21"/>
        <v>1517658</v>
      </c>
      <c r="N54" s="12">
        <f t="shared" si="22"/>
        <v>102.5</v>
      </c>
    </row>
    <row r="55" spans="1:14" ht="15" customHeight="1">
      <c r="A55" s="43" t="s">
        <v>13</v>
      </c>
      <c r="B55" s="34"/>
      <c r="C55" s="44">
        <f>SUM(C31:C54)</f>
        <v>26517145</v>
      </c>
      <c r="D55" s="44">
        <f>SUM(D31:D54)</f>
        <v>23954868</v>
      </c>
      <c r="E55" s="45">
        <f>IF(OR(C55=0,D55=0),"　　－　　",ROUND(C55/D55*100,1))</f>
        <v>110.7</v>
      </c>
      <c r="F55" s="44">
        <f>SUM(F31:F54)</f>
        <v>344283</v>
      </c>
      <c r="G55" s="44">
        <f>SUM(G31:G54)</f>
        <v>319666</v>
      </c>
      <c r="H55" s="45">
        <f>IF(OR(F55=0,G55=0),"　　－　　",ROUND(F55/G55*100,1))</f>
        <v>107.7</v>
      </c>
      <c r="I55" s="44">
        <f>SUM(I31:I54)</f>
        <v>30096669</v>
      </c>
      <c r="J55" s="44">
        <f>SUM(J31:J54)</f>
        <v>31527729</v>
      </c>
      <c r="K55" s="46">
        <f>IF(OR(I55=0,J55=0),"　　－　　",ROUND(I55/J55*100,1))</f>
        <v>95.5</v>
      </c>
      <c r="L55" s="44">
        <f>SUM(L31:L54)</f>
        <v>56958097</v>
      </c>
      <c r="M55" s="44">
        <f>SUM(M31:M54)</f>
        <v>55802263</v>
      </c>
      <c r="N55" s="46">
        <f>IF(OR(L55=0,M55=0),"　　－　　",ROUND(L55/M55*100,1))</f>
        <v>102.1</v>
      </c>
    </row>
    <row r="56" spans="1:16" ht="15.75" customHeight="1">
      <c r="A56" s="16" t="s">
        <v>14</v>
      </c>
      <c r="B56" s="5"/>
      <c r="C56" s="13">
        <f>C30+C55</f>
        <v>191067641</v>
      </c>
      <c r="D56" s="13">
        <f>D30+D55</f>
        <v>163364324</v>
      </c>
      <c r="E56" s="14">
        <f>IF(OR(C56=0,D56=0),"　　－　　",ROUND(C56/D56*100,1))</f>
        <v>117</v>
      </c>
      <c r="F56" s="13">
        <f>F30+F55</f>
        <v>3562688</v>
      </c>
      <c r="G56" s="13">
        <f>G30+G55</f>
        <v>3634988</v>
      </c>
      <c r="H56" s="14">
        <f>IF(OR(F56=0,G56=0),"　　－　　",ROUND(F56/G56*100,1))</f>
        <v>98</v>
      </c>
      <c r="I56" s="13">
        <f>I30+I55</f>
        <v>278549498</v>
      </c>
      <c r="J56" s="13">
        <f>J30+J55</f>
        <v>292504827</v>
      </c>
      <c r="K56" s="14">
        <f>IF(OR(I56=0,J56=0),"　　－　　",ROUND(I56/J56*100,1))</f>
        <v>95.2</v>
      </c>
      <c r="L56" s="13">
        <f>L30+L55</f>
        <v>473179827</v>
      </c>
      <c r="M56" s="13">
        <f>M30+M55</f>
        <v>459504139</v>
      </c>
      <c r="N56" s="15">
        <f>IF(OR(L56=0,M56=0),"　　－　　",ROUND(L56/M56*100,1))</f>
        <v>103</v>
      </c>
      <c r="O56" s="4"/>
      <c r="P56" s="1"/>
    </row>
    <row r="57" spans="2:16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ht="15" customHeight="1"/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2004-08-05T04:51:50Z</cp:lastPrinted>
  <dcterms:created xsi:type="dcterms:W3CDTF">1996-06-11T08:18:54Z</dcterms:created>
  <dcterms:modified xsi:type="dcterms:W3CDTF">2005-01-07T01:38:28Z</dcterms:modified>
  <cp:category/>
  <cp:version/>
  <cp:contentType/>
  <cp:contentStatus/>
</cp:coreProperties>
</file>