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60" yWindow="65516" windowWidth="4780" windowHeight="4680" tabRatio="601" activeTab="0"/>
  </bookViews>
  <sheets>
    <sheet name="５０社" sheetId="1" r:id="rId1"/>
  </sheets>
  <definedNames>
    <definedName name="_xlnm.Print_Area" localSheetId="0">'５０社'!$A$2:$N$58</definedName>
  </definedNames>
  <calcPr fullCalcOnLoad="1"/>
</workbook>
</file>

<file path=xl/sharedStrings.xml><?xml version="1.0" encoding="utf-8"?>
<sst xmlns="http://schemas.openxmlformats.org/spreadsheetml/2006/main" count="64" uniqueCount="60">
  <si>
    <t>東急観光</t>
  </si>
  <si>
    <t>日本通運</t>
  </si>
  <si>
    <t>ジャルツアーズ</t>
  </si>
  <si>
    <t>名鉄観光サービス</t>
  </si>
  <si>
    <t>農協観光</t>
  </si>
  <si>
    <t>ジャルパック</t>
  </si>
  <si>
    <t>ジェイティービーワールドバケーションズ</t>
  </si>
  <si>
    <t>読売旅行</t>
  </si>
  <si>
    <t>ジェイアール東海ツアーズ</t>
  </si>
  <si>
    <t>ジャルトラベル</t>
  </si>
  <si>
    <t>パシフィックツアーシステムズ</t>
  </si>
  <si>
    <t>ツーリストサービス</t>
  </si>
  <si>
    <t>西鉄旅行</t>
  </si>
  <si>
    <t>ビッグホリデー</t>
  </si>
  <si>
    <t>タビックスジャパン</t>
  </si>
  <si>
    <t>東武トラベル</t>
  </si>
  <si>
    <t>日新航空サービス</t>
  </si>
  <si>
    <t>ジェイティービービジネストラベルソリューションズ</t>
  </si>
  <si>
    <t>京阪交通社</t>
  </si>
  <si>
    <t>エムオーツーリスト</t>
  </si>
  <si>
    <t>京王観光</t>
  </si>
  <si>
    <t>九州旅客鉄道</t>
  </si>
  <si>
    <t>北海道旅客鉄道</t>
  </si>
  <si>
    <t>郵船トラベル</t>
  </si>
  <si>
    <t>トラベルプラザインターナショナル</t>
  </si>
  <si>
    <t>クラブツーリズム</t>
  </si>
  <si>
    <t>アールアンドシーツアーズ</t>
  </si>
  <si>
    <t>小田急トラベル</t>
  </si>
  <si>
    <t>沖縄ツーリスト</t>
  </si>
  <si>
    <t>ジャルトラベル北海道</t>
  </si>
  <si>
    <t>阪神電気鉄道</t>
  </si>
  <si>
    <t>東日観光</t>
  </si>
  <si>
    <t>西日本旅客鉄道</t>
  </si>
  <si>
    <t>エヌオーイー</t>
  </si>
  <si>
    <t>南海国際旅行</t>
  </si>
  <si>
    <t>内外航空サービス</t>
  </si>
  <si>
    <t>京成トラベルサービス</t>
  </si>
  <si>
    <t>日立トラベルビューロー</t>
  </si>
  <si>
    <t>トラベル日本</t>
  </si>
  <si>
    <t>新日本トラベル</t>
  </si>
  <si>
    <t>三交旅行</t>
  </si>
  <si>
    <t>ＡＴＢ</t>
  </si>
  <si>
    <t>フジトラベルサービス</t>
  </si>
  <si>
    <t>2005年3月主要旅行業者50社の旅行取扱状況速報</t>
  </si>
  <si>
    <t>海外旅行</t>
  </si>
  <si>
    <t>外国人旅行</t>
  </si>
  <si>
    <t>国内旅行</t>
  </si>
  <si>
    <t>合計</t>
  </si>
  <si>
    <t>前年比</t>
  </si>
  <si>
    <t>会　　　　　　社　　　　　　名</t>
  </si>
  <si>
    <t>小　　　　　　　　　計</t>
  </si>
  <si>
    <t>合　　　　　　　　　計</t>
  </si>
  <si>
    <t>ジェイティービー</t>
  </si>
  <si>
    <t>近畿日本ツーリスト</t>
  </si>
  <si>
    <t>日本旅行</t>
  </si>
  <si>
    <t>阪急交通社</t>
  </si>
  <si>
    <t>ジェイティービートラベランド</t>
  </si>
  <si>
    <t>エイチ・アイ・エス</t>
  </si>
  <si>
    <t>ＡＮＡセールス</t>
  </si>
  <si>
    <t>（単位：千円）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</si>
</sst>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?_ ;_ @_ "/>
    <numFmt numFmtId="177" formatCode="0.0;[Red]0.0"/>
    <numFmt numFmtId="178" formatCode="0.0_ "/>
    <numFmt numFmtId="179" formatCode="#,##0;[Red]#,##0"/>
    <numFmt numFmtId="180" formatCode="#,##0.0_ "/>
    <numFmt numFmtId="181" formatCode="#,##0;&quot;△ &quot;#,##0"/>
    <numFmt numFmtId="182" formatCode="#,###&quot;※&quot;"/>
    <numFmt numFmtId="183" formatCode="#,###&quot;※2&quot;"/>
    <numFmt numFmtId="184" formatCode="#,###&quot;※1&quot;"/>
  </numFmts>
  <fonts count="10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平成角ゴシック"/>
      <family val="0"/>
    </font>
    <font>
      <sz val="14"/>
      <name val="平成角ゴシック"/>
      <family val="0"/>
    </font>
    <font>
      <sz val="10"/>
      <name val="平成角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1" xfId="0" applyFont="1" applyBorder="1" applyAlignment="1">
      <alignment/>
    </xf>
    <xf numFmtId="0" fontId="7" fillId="0" borderId="2" xfId="0" applyFont="1" applyBorder="1" applyAlignment="1">
      <alignment/>
    </xf>
    <xf numFmtId="0" fontId="7" fillId="0" borderId="1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38" fontId="7" fillId="0" borderId="4" xfId="17" applyFont="1" applyBorder="1" applyAlignment="1">
      <alignment/>
    </xf>
    <xf numFmtId="177" fontId="7" fillId="0" borderId="4" xfId="0" applyNumberFormat="1" applyFont="1" applyBorder="1" applyAlignment="1">
      <alignment/>
    </xf>
    <xf numFmtId="177" fontId="7" fillId="0" borderId="1" xfId="0" applyNumberFormat="1" applyFont="1" applyBorder="1" applyAlignment="1">
      <alignment/>
    </xf>
    <xf numFmtId="38" fontId="7" fillId="0" borderId="2" xfId="17" applyFont="1" applyBorder="1" applyAlignment="1">
      <alignment/>
    </xf>
    <xf numFmtId="177" fontId="7" fillId="0" borderId="2" xfId="0" applyNumberFormat="1" applyFont="1" applyBorder="1" applyAlignment="1">
      <alignment/>
    </xf>
    <xf numFmtId="177" fontId="7" fillId="0" borderId="5" xfId="0" applyNumberFormat="1" applyFont="1" applyBorder="1" applyAlignment="1">
      <alignment/>
    </xf>
    <xf numFmtId="38" fontId="7" fillId="0" borderId="6" xfId="17" applyFont="1" applyBorder="1" applyAlignment="1">
      <alignment/>
    </xf>
    <xf numFmtId="177" fontId="7" fillId="0" borderId="6" xfId="0" applyNumberFormat="1" applyFont="1" applyBorder="1" applyAlignment="1">
      <alignment/>
    </xf>
    <xf numFmtId="177" fontId="7" fillId="0" borderId="3" xfId="0" applyNumberFormat="1" applyFont="1" applyBorder="1" applyAlignment="1">
      <alignment/>
    </xf>
    <xf numFmtId="0" fontId="7" fillId="0" borderId="5" xfId="0" applyFont="1" applyBorder="1" applyAlignment="1">
      <alignment/>
    </xf>
    <xf numFmtId="0" fontId="7" fillId="0" borderId="1" xfId="0" applyFont="1" applyBorder="1" applyAlignment="1" applyProtection="1">
      <alignment/>
      <protection/>
    </xf>
    <xf numFmtId="38" fontId="7" fillId="0" borderId="5" xfId="17" applyFont="1" applyBorder="1" applyAlignment="1" applyProtection="1">
      <alignment/>
      <protection locked="0"/>
    </xf>
    <xf numFmtId="0" fontId="7" fillId="0" borderId="5" xfId="0" applyFont="1" applyBorder="1" applyAlignment="1" applyProtection="1">
      <alignment/>
      <protection/>
    </xf>
    <xf numFmtId="3" fontId="7" fillId="0" borderId="5" xfId="17" applyNumberFormat="1" applyFont="1" applyBorder="1" applyAlignment="1" applyProtection="1">
      <alignment/>
      <protection locked="0"/>
    </xf>
    <xf numFmtId="0" fontId="7" fillId="0" borderId="5" xfId="0" applyFont="1" applyBorder="1" applyAlignment="1" applyProtection="1">
      <alignment shrinkToFit="1"/>
      <protection/>
    </xf>
    <xf numFmtId="3" fontId="7" fillId="0" borderId="2" xfId="17" applyNumberFormat="1" applyFont="1" applyBorder="1" applyAlignment="1">
      <alignment/>
    </xf>
    <xf numFmtId="177" fontId="7" fillId="0" borderId="2" xfId="0" applyNumberFormat="1" applyFont="1" applyBorder="1" applyAlignment="1">
      <alignment/>
    </xf>
    <xf numFmtId="38" fontId="7" fillId="0" borderId="5" xfId="17" applyFont="1" applyBorder="1" applyAlignment="1">
      <alignment/>
    </xf>
    <xf numFmtId="38" fontId="7" fillId="0" borderId="2" xfId="17" applyFont="1" applyBorder="1" applyAlignment="1" applyProtection="1">
      <alignment/>
      <protection locked="0"/>
    </xf>
    <xf numFmtId="0" fontId="7" fillId="0" borderId="5" xfId="0" applyFont="1" applyBorder="1" applyAlignment="1">
      <alignment shrinkToFit="1"/>
    </xf>
    <xf numFmtId="38" fontId="7" fillId="0" borderId="3" xfId="17" applyFont="1" applyBorder="1" applyAlignment="1" applyProtection="1">
      <alignment/>
      <protection locked="0"/>
    </xf>
    <xf numFmtId="38" fontId="7" fillId="0" borderId="1" xfId="17" applyFont="1" applyBorder="1" applyAlignment="1" applyProtection="1">
      <alignment/>
      <protection locked="0"/>
    </xf>
    <xf numFmtId="38" fontId="7" fillId="0" borderId="1" xfId="17" applyFont="1" applyBorder="1" applyAlignment="1">
      <alignment/>
    </xf>
    <xf numFmtId="38" fontId="7" fillId="0" borderId="7" xfId="17" applyFont="1" applyBorder="1" applyAlignment="1" applyProtection="1">
      <alignment/>
      <protection locked="0"/>
    </xf>
    <xf numFmtId="0" fontId="7" fillId="0" borderId="4" xfId="0" applyFont="1" applyBorder="1" applyAlignment="1">
      <alignment horizontal="centerContinuous"/>
    </xf>
    <xf numFmtId="0" fontId="7" fillId="0" borderId="8" xfId="0" applyFont="1" applyBorder="1" applyAlignment="1">
      <alignment horizontal="centerContinuous"/>
    </xf>
    <xf numFmtId="0" fontId="7" fillId="0" borderId="9" xfId="0" applyFont="1" applyBorder="1" applyAlignment="1">
      <alignment horizontal="centerContinuous"/>
    </xf>
    <xf numFmtId="55" fontId="7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38" fontId="7" fillId="0" borderId="10" xfId="17" applyFont="1" applyBorder="1" applyAlignment="1">
      <alignment/>
    </xf>
    <xf numFmtId="177" fontId="7" fillId="0" borderId="10" xfId="0" applyNumberFormat="1" applyFont="1" applyBorder="1" applyAlignment="1">
      <alignment/>
    </xf>
    <xf numFmtId="0" fontId="8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9" fillId="0" borderId="0" xfId="0" applyFont="1" applyAlignment="1">
      <alignment horizontal="righ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57"/>
  <sheetViews>
    <sheetView tabSelected="1" workbookViewId="0" topLeftCell="A1">
      <selection activeCell="J31" sqref="J31"/>
    </sheetView>
  </sheetViews>
  <sheetFormatPr defaultColWidth="11.00390625" defaultRowHeight="13.5"/>
  <cols>
    <col min="1" max="1" width="32.125" style="1" customWidth="1"/>
    <col min="2" max="2" width="0.2421875" style="1" hidden="1" customWidth="1"/>
    <col min="3" max="4" width="11.25390625" style="1" customWidth="1"/>
    <col min="5" max="5" width="7.625" style="1" customWidth="1"/>
    <col min="6" max="7" width="11.25390625" style="1" customWidth="1"/>
    <col min="8" max="8" width="8.375" style="1" customWidth="1"/>
    <col min="9" max="10" width="11.25390625" style="1" customWidth="1"/>
    <col min="11" max="11" width="7.625" style="1" customWidth="1"/>
    <col min="12" max="13" width="11.25390625" style="1" customWidth="1"/>
    <col min="14" max="14" width="7.375" style="1" customWidth="1"/>
    <col min="15" max="16384" width="8.75390625" style="1" customWidth="1"/>
  </cols>
  <sheetData>
    <row r="1" spans="1:14" ht="18.75">
      <c r="A1" s="39" t="s">
        <v>43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1" t="s">
        <v>59</v>
      </c>
    </row>
    <row r="2" spans="1:14" ht="16.5" customHeight="1">
      <c r="A2" s="5" t="s">
        <v>49</v>
      </c>
      <c r="B2" s="4"/>
      <c r="C2" s="31" t="s">
        <v>44</v>
      </c>
      <c r="D2" s="32"/>
      <c r="E2" s="32"/>
      <c r="F2" s="31" t="s">
        <v>45</v>
      </c>
      <c r="G2" s="32"/>
      <c r="H2" s="32"/>
      <c r="I2" s="31" t="s">
        <v>46</v>
      </c>
      <c r="J2" s="31"/>
      <c r="K2" s="32"/>
      <c r="L2" s="31" t="s">
        <v>47</v>
      </c>
      <c r="M2" s="32"/>
      <c r="N2" s="33"/>
    </row>
    <row r="3" spans="1:14" ht="16.5" customHeight="1">
      <c r="A3" s="6"/>
      <c r="B3" s="4"/>
      <c r="C3" s="34">
        <v>38412</v>
      </c>
      <c r="D3" s="34">
        <v>38047</v>
      </c>
      <c r="E3" s="35" t="s">
        <v>48</v>
      </c>
      <c r="F3" s="34">
        <v>38412</v>
      </c>
      <c r="G3" s="34">
        <v>38047</v>
      </c>
      <c r="H3" s="35" t="s">
        <v>48</v>
      </c>
      <c r="I3" s="34">
        <v>38412</v>
      </c>
      <c r="J3" s="34">
        <v>38047</v>
      </c>
      <c r="K3" s="35" t="s">
        <v>48</v>
      </c>
      <c r="L3" s="34">
        <v>38412</v>
      </c>
      <c r="M3" s="34">
        <v>38047</v>
      </c>
      <c r="N3" s="35" t="s">
        <v>48</v>
      </c>
    </row>
    <row r="4" spans="1:14" ht="16.5" customHeight="1">
      <c r="A4" s="17" t="s">
        <v>52</v>
      </c>
      <c r="B4" s="7">
        <v>1</v>
      </c>
      <c r="C4" s="18">
        <v>33254612</v>
      </c>
      <c r="D4" s="18">
        <v>27940388</v>
      </c>
      <c r="E4" s="9">
        <f aca="true" t="shared" si="0" ref="E4:E20">IF(OR(C4=0,D4=0),"　　－　　",ROUND(C4/D4*100,1))</f>
        <v>119</v>
      </c>
      <c r="F4" s="18">
        <v>1675069</v>
      </c>
      <c r="G4" s="18">
        <v>1056826</v>
      </c>
      <c r="H4" s="11">
        <f aca="true" t="shared" si="1" ref="H4:H20">IF(OR(F4=0,G4=0),"　　－　　",ROUND(F4/G4*100,1))</f>
        <v>158.5</v>
      </c>
      <c r="I4" s="18">
        <v>76860680</v>
      </c>
      <c r="J4" s="18">
        <v>74298967</v>
      </c>
      <c r="K4" s="8">
        <f aca="true" t="shared" si="2" ref="K4:K20">IF(OR(I4=0,J4=0),"　　－　　",ROUND(I4/J4*100,1))</f>
        <v>103.4</v>
      </c>
      <c r="L4" s="7">
        <f aca="true" t="shared" si="3" ref="L4:M8">+C4+F4+I4</f>
        <v>111790361</v>
      </c>
      <c r="M4" s="7">
        <f t="shared" si="3"/>
        <v>103296181</v>
      </c>
      <c r="N4" s="9">
        <f aca="true" t="shared" si="4" ref="N4:N20">IF(OR(L4=0,M4=0),"　　－　　",ROUND(L4/M4*100,1))</f>
        <v>108.2</v>
      </c>
    </row>
    <row r="5" spans="1:14" ht="16.5" customHeight="1">
      <c r="A5" s="19" t="s">
        <v>53</v>
      </c>
      <c r="B5" s="10">
        <v>2</v>
      </c>
      <c r="C5" s="18">
        <v>15169203</v>
      </c>
      <c r="D5" s="20">
        <v>11691242</v>
      </c>
      <c r="E5" s="11">
        <f t="shared" si="0"/>
        <v>129.7</v>
      </c>
      <c r="F5" s="18">
        <v>567806</v>
      </c>
      <c r="G5" s="18">
        <v>475735</v>
      </c>
      <c r="H5" s="11">
        <f t="shared" si="1"/>
        <v>119.4</v>
      </c>
      <c r="I5" s="18">
        <v>25899595</v>
      </c>
      <c r="J5" s="18">
        <v>24468371</v>
      </c>
      <c r="K5" s="11">
        <f t="shared" si="2"/>
        <v>105.8</v>
      </c>
      <c r="L5" s="10">
        <f t="shared" si="3"/>
        <v>41636604</v>
      </c>
      <c r="M5" s="10">
        <f t="shared" si="3"/>
        <v>36635348</v>
      </c>
      <c r="N5" s="12">
        <f t="shared" si="4"/>
        <v>113.7</v>
      </c>
    </row>
    <row r="6" spans="1:14" ht="16.5" customHeight="1">
      <c r="A6" s="19" t="s">
        <v>54</v>
      </c>
      <c r="B6" s="10">
        <v>3</v>
      </c>
      <c r="C6" s="18">
        <v>11519972</v>
      </c>
      <c r="D6" s="18">
        <v>10159236</v>
      </c>
      <c r="E6" s="11">
        <f t="shared" si="0"/>
        <v>113.4</v>
      </c>
      <c r="F6" s="18">
        <v>322574</v>
      </c>
      <c r="G6" s="18">
        <v>297558</v>
      </c>
      <c r="H6" s="11">
        <f t="shared" si="1"/>
        <v>108.4</v>
      </c>
      <c r="I6" s="18">
        <v>26858366</v>
      </c>
      <c r="J6" s="18">
        <v>24716387</v>
      </c>
      <c r="K6" s="11">
        <f t="shared" si="2"/>
        <v>108.7</v>
      </c>
      <c r="L6" s="10">
        <f t="shared" si="3"/>
        <v>38700912</v>
      </c>
      <c r="M6" s="10">
        <f t="shared" si="3"/>
        <v>35173181</v>
      </c>
      <c r="N6" s="12">
        <f t="shared" si="4"/>
        <v>110</v>
      </c>
    </row>
    <row r="7" spans="1:14" ht="16.5" customHeight="1">
      <c r="A7" s="19" t="s">
        <v>55</v>
      </c>
      <c r="B7" s="10">
        <v>4</v>
      </c>
      <c r="C7" s="18">
        <v>19894533</v>
      </c>
      <c r="D7" s="18">
        <v>14841208</v>
      </c>
      <c r="E7" s="11">
        <f t="shared" si="0"/>
        <v>134</v>
      </c>
      <c r="F7" s="18">
        <v>68586</v>
      </c>
      <c r="G7" s="18">
        <v>62289</v>
      </c>
      <c r="H7" s="11">
        <f t="shared" si="1"/>
        <v>110.1</v>
      </c>
      <c r="I7" s="18">
        <v>10744789</v>
      </c>
      <c r="J7" s="18">
        <v>11528536</v>
      </c>
      <c r="K7" s="11">
        <f t="shared" si="2"/>
        <v>93.2</v>
      </c>
      <c r="L7" s="10">
        <f t="shared" si="3"/>
        <v>30707908</v>
      </c>
      <c r="M7" s="10">
        <f t="shared" si="3"/>
        <v>26432033</v>
      </c>
      <c r="N7" s="12">
        <f t="shared" si="4"/>
        <v>116.2</v>
      </c>
    </row>
    <row r="8" spans="1:14" ht="16.5" customHeight="1">
      <c r="A8" s="19" t="s">
        <v>56</v>
      </c>
      <c r="B8" s="10">
        <v>5</v>
      </c>
      <c r="C8" s="18">
        <v>4405051</v>
      </c>
      <c r="D8" s="18">
        <v>3549247</v>
      </c>
      <c r="E8" s="11">
        <f t="shared" si="0"/>
        <v>124.1</v>
      </c>
      <c r="F8" s="18">
        <v>3498</v>
      </c>
      <c r="G8" s="18">
        <v>2614</v>
      </c>
      <c r="H8" s="11">
        <f t="shared" si="1"/>
        <v>133.8</v>
      </c>
      <c r="I8" s="18">
        <v>17405609</v>
      </c>
      <c r="J8" s="18">
        <v>16075101</v>
      </c>
      <c r="K8" s="11">
        <f t="shared" si="2"/>
        <v>108.3</v>
      </c>
      <c r="L8" s="10">
        <f t="shared" si="3"/>
        <v>21814158</v>
      </c>
      <c r="M8" s="10">
        <f t="shared" si="3"/>
        <v>19626962</v>
      </c>
      <c r="N8" s="12">
        <f t="shared" si="4"/>
        <v>111.1</v>
      </c>
    </row>
    <row r="9" spans="1:14" ht="16.5" customHeight="1">
      <c r="A9" s="19" t="s">
        <v>57</v>
      </c>
      <c r="B9" s="10">
        <v>6</v>
      </c>
      <c r="C9" s="18">
        <v>20378010</v>
      </c>
      <c r="D9" s="18">
        <v>17120488</v>
      </c>
      <c r="E9" s="11">
        <f aca="true" t="shared" si="5" ref="E9:E15">IF(OR(C9=0,D9=0),"　　－　　",ROUND(C9/D9*100,1))</f>
        <v>119</v>
      </c>
      <c r="F9" s="18">
        <v>0</v>
      </c>
      <c r="G9" s="18">
        <v>0</v>
      </c>
      <c r="H9" s="11" t="str">
        <f>IF(OR(F9=0,G9=0),"　　－　　",ROUND(F9/G9*100,1))</f>
        <v>　　－　　</v>
      </c>
      <c r="I9" s="18">
        <v>1368851</v>
      </c>
      <c r="J9" s="18">
        <v>1096417</v>
      </c>
      <c r="K9" s="11">
        <f aca="true" t="shared" si="6" ref="K9:K15">IF(OR(I9=0,J9=0),"　　－　　",ROUND(I9/J9*100,1))</f>
        <v>124.8</v>
      </c>
      <c r="L9" s="10">
        <f>+C9+F9+I9</f>
        <v>21746861</v>
      </c>
      <c r="M9" s="10">
        <f aca="true" t="shared" si="7" ref="L9:M12">+D9+G9+J9</f>
        <v>18216905</v>
      </c>
      <c r="N9" s="12">
        <f aca="true" t="shared" si="8" ref="N9:N15">IF(OR(L9=0,M9=0),"　　－　　",ROUND(L9/M9*100,1))</f>
        <v>119.4</v>
      </c>
    </row>
    <row r="10" spans="1:14" ht="16.5" customHeight="1">
      <c r="A10" s="19" t="s">
        <v>58</v>
      </c>
      <c r="B10" s="10">
        <v>7</v>
      </c>
      <c r="C10" s="18">
        <v>3866655</v>
      </c>
      <c r="D10" s="18">
        <v>3312537</v>
      </c>
      <c r="E10" s="11">
        <f t="shared" si="5"/>
        <v>116.7</v>
      </c>
      <c r="F10" s="18">
        <v>57431</v>
      </c>
      <c r="G10" s="18">
        <v>52932</v>
      </c>
      <c r="H10" s="11">
        <f>IF(OR(F10=0,G10=0),"　　－　　",ROUND(F10/G10*100,1))</f>
        <v>108.5</v>
      </c>
      <c r="I10" s="18">
        <v>16656478</v>
      </c>
      <c r="J10" s="18">
        <v>15297686</v>
      </c>
      <c r="K10" s="11">
        <f t="shared" si="6"/>
        <v>108.9</v>
      </c>
      <c r="L10" s="10">
        <f t="shared" si="7"/>
        <v>20580564</v>
      </c>
      <c r="M10" s="10">
        <f t="shared" si="7"/>
        <v>18663155</v>
      </c>
      <c r="N10" s="12">
        <f t="shared" si="8"/>
        <v>110.3</v>
      </c>
    </row>
    <row r="11" spans="1:14" ht="16.5" customHeight="1">
      <c r="A11" s="19" t="s">
        <v>0</v>
      </c>
      <c r="B11" s="10">
        <v>8</v>
      </c>
      <c r="C11" s="18">
        <v>3906727</v>
      </c>
      <c r="D11" s="18">
        <v>3997938</v>
      </c>
      <c r="E11" s="11">
        <f t="shared" si="5"/>
        <v>97.7</v>
      </c>
      <c r="F11" s="18">
        <v>177425</v>
      </c>
      <c r="G11" s="18">
        <v>99146</v>
      </c>
      <c r="H11" s="11">
        <f t="shared" si="1"/>
        <v>179</v>
      </c>
      <c r="I11" s="18">
        <v>7554777</v>
      </c>
      <c r="J11" s="18">
        <v>7751650</v>
      </c>
      <c r="K11" s="11">
        <f t="shared" si="6"/>
        <v>97.5</v>
      </c>
      <c r="L11" s="10">
        <f t="shared" si="7"/>
        <v>11638929</v>
      </c>
      <c r="M11" s="10">
        <f t="shared" si="7"/>
        <v>11848734</v>
      </c>
      <c r="N11" s="12">
        <f t="shared" si="8"/>
        <v>98.2</v>
      </c>
    </row>
    <row r="12" spans="1:14" ht="16.5" customHeight="1">
      <c r="A12" s="19" t="s">
        <v>1</v>
      </c>
      <c r="B12" s="10">
        <v>9</v>
      </c>
      <c r="C12" s="18">
        <v>13399957</v>
      </c>
      <c r="D12" s="18">
        <v>11910452</v>
      </c>
      <c r="E12" s="11">
        <f t="shared" si="5"/>
        <v>112.5</v>
      </c>
      <c r="F12" s="18">
        <v>79149</v>
      </c>
      <c r="G12" s="18">
        <v>65779</v>
      </c>
      <c r="H12" s="11">
        <f t="shared" si="1"/>
        <v>120.3</v>
      </c>
      <c r="I12" s="18">
        <v>2965315</v>
      </c>
      <c r="J12" s="18">
        <v>3612182</v>
      </c>
      <c r="K12" s="11">
        <f t="shared" si="6"/>
        <v>82.1</v>
      </c>
      <c r="L12" s="10">
        <f t="shared" si="7"/>
        <v>16444421</v>
      </c>
      <c r="M12" s="10">
        <f t="shared" si="7"/>
        <v>15588413</v>
      </c>
      <c r="N12" s="12">
        <f t="shared" si="8"/>
        <v>105.5</v>
      </c>
    </row>
    <row r="13" spans="1:14" ht="16.5" customHeight="1">
      <c r="A13" s="19" t="s">
        <v>2</v>
      </c>
      <c r="B13" s="4">
        <v>24</v>
      </c>
      <c r="C13" s="18">
        <v>0</v>
      </c>
      <c r="D13" s="18">
        <v>0</v>
      </c>
      <c r="E13" s="11" t="str">
        <f t="shared" si="5"/>
        <v>　　－　　</v>
      </c>
      <c r="F13" s="18">
        <v>2115</v>
      </c>
      <c r="G13" s="18">
        <v>1980</v>
      </c>
      <c r="H13" s="11">
        <f>IF(OR(F13=0,G13=0),"　　－　　",ROUND(F13/G13*100,1))</f>
        <v>106.8</v>
      </c>
      <c r="I13" s="18">
        <v>12026785</v>
      </c>
      <c r="J13" s="18">
        <v>10353242</v>
      </c>
      <c r="K13" s="11">
        <f t="shared" si="6"/>
        <v>116.2</v>
      </c>
      <c r="L13" s="10">
        <f aca="true" t="shared" si="9" ref="L13:M20">+C13+F13+I13</f>
        <v>12028900</v>
      </c>
      <c r="M13" s="10">
        <f t="shared" si="9"/>
        <v>10355222</v>
      </c>
      <c r="N13" s="12">
        <f t="shared" si="8"/>
        <v>116.2</v>
      </c>
    </row>
    <row r="14" spans="1:14" ht="16.5" customHeight="1">
      <c r="A14" s="19" t="s">
        <v>3</v>
      </c>
      <c r="B14" s="10">
        <v>11</v>
      </c>
      <c r="C14" s="18">
        <v>2127200</v>
      </c>
      <c r="D14" s="18">
        <v>1931287</v>
      </c>
      <c r="E14" s="11">
        <f t="shared" si="5"/>
        <v>110.1</v>
      </c>
      <c r="F14" s="18">
        <v>13504</v>
      </c>
      <c r="G14" s="18">
        <v>29040</v>
      </c>
      <c r="H14" s="11">
        <f>IF(OR(F14=0,G14=0),"　　－　　",ROUND(F14/G14*100,1))</f>
        <v>46.5</v>
      </c>
      <c r="I14" s="18">
        <v>7038530</v>
      </c>
      <c r="J14" s="18">
        <v>7569770</v>
      </c>
      <c r="K14" s="11">
        <f t="shared" si="6"/>
        <v>93</v>
      </c>
      <c r="L14" s="10">
        <f t="shared" si="9"/>
        <v>9179234</v>
      </c>
      <c r="M14" s="10">
        <f t="shared" si="9"/>
        <v>9530097</v>
      </c>
      <c r="N14" s="12">
        <f t="shared" si="8"/>
        <v>96.3</v>
      </c>
    </row>
    <row r="15" spans="1:14" ht="16.5" customHeight="1">
      <c r="A15" s="19" t="s">
        <v>4</v>
      </c>
      <c r="B15" s="10">
        <v>12</v>
      </c>
      <c r="C15" s="18">
        <v>1390278</v>
      </c>
      <c r="D15" s="18">
        <v>948745</v>
      </c>
      <c r="E15" s="11">
        <f t="shared" si="5"/>
        <v>146.5</v>
      </c>
      <c r="F15" s="18">
        <v>24990</v>
      </c>
      <c r="G15" s="18">
        <v>38424</v>
      </c>
      <c r="H15" s="11">
        <f>IF(OR(F15=0,G15=0),"　　－　　",ROUND(F15/G15*100,1))</f>
        <v>65</v>
      </c>
      <c r="I15" s="18">
        <v>7722171</v>
      </c>
      <c r="J15" s="18">
        <v>8026437</v>
      </c>
      <c r="K15" s="11">
        <f t="shared" si="6"/>
        <v>96.2</v>
      </c>
      <c r="L15" s="10">
        <f t="shared" si="9"/>
        <v>9137439</v>
      </c>
      <c r="M15" s="10">
        <f t="shared" si="9"/>
        <v>9013606</v>
      </c>
      <c r="N15" s="12">
        <f t="shared" si="8"/>
        <v>101.4</v>
      </c>
    </row>
    <row r="16" spans="1:14" ht="16.5" customHeight="1">
      <c r="A16" s="19" t="s">
        <v>5</v>
      </c>
      <c r="B16" s="10">
        <v>10</v>
      </c>
      <c r="C16" s="18">
        <v>8370398</v>
      </c>
      <c r="D16" s="18">
        <v>7486403</v>
      </c>
      <c r="E16" s="11">
        <f t="shared" si="0"/>
        <v>111.8</v>
      </c>
      <c r="F16" s="18">
        <v>0</v>
      </c>
      <c r="G16" s="18">
        <v>0</v>
      </c>
      <c r="H16" s="11" t="str">
        <f t="shared" si="1"/>
        <v>　　－　　</v>
      </c>
      <c r="I16" s="18">
        <v>0</v>
      </c>
      <c r="J16" s="18">
        <v>0</v>
      </c>
      <c r="K16" s="11" t="str">
        <f t="shared" si="2"/>
        <v>　　－　　</v>
      </c>
      <c r="L16" s="10">
        <f t="shared" si="9"/>
        <v>8370398</v>
      </c>
      <c r="M16" s="10">
        <f t="shared" si="9"/>
        <v>7486403</v>
      </c>
      <c r="N16" s="12">
        <f t="shared" si="4"/>
        <v>111.8</v>
      </c>
    </row>
    <row r="17" spans="1:14" ht="16.5" customHeight="1">
      <c r="A17" s="21" t="s">
        <v>6</v>
      </c>
      <c r="B17" s="10">
        <v>18</v>
      </c>
      <c r="C17" s="18">
        <v>15143311</v>
      </c>
      <c r="D17" s="18">
        <v>13081425</v>
      </c>
      <c r="E17" s="11">
        <f>IF(OR(C17=0,D17=0),"　　－　　",ROUND(C17/D17*100,1))</f>
        <v>115.8</v>
      </c>
      <c r="F17" s="18">
        <v>0</v>
      </c>
      <c r="G17" s="18">
        <v>0</v>
      </c>
      <c r="H17" s="11" t="str">
        <f>IF(OR(F17=0,G17=0),"　　－　　",ROUND(F17/G17*100,1))</f>
        <v>　　－　　</v>
      </c>
      <c r="I17" s="18">
        <v>0</v>
      </c>
      <c r="J17" s="18">
        <v>0</v>
      </c>
      <c r="K17" s="11" t="str">
        <f>IF(OR(I17=0,J17=0),"　　－　　",ROUND(I17/J17*100,1))</f>
        <v>　　－　　</v>
      </c>
      <c r="L17" s="10">
        <f t="shared" si="9"/>
        <v>15143311</v>
      </c>
      <c r="M17" s="10">
        <f t="shared" si="9"/>
        <v>13081425</v>
      </c>
      <c r="N17" s="12">
        <f>IF(OR(L17=0,M17=0),"　　－　　",ROUND(L17/M17*100,1))</f>
        <v>115.8</v>
      </c>
    </row>
    <row r="18" spans="1:14" ht="16.5" customHeight="1">
      <c r="A18" s="19" t="s">
        <v>7</v>
      </c>
      <c r="B18" s="10">
        <v>13</v>
      </c>
      <c r="C18" s="18">
        <v>1107989</v>
      </c>
      <c r="D18" s="18">
        <v>766013</v>
      </c>
      <c r="E18" s="11">
        <f t="shared" si="0"/>
        <v>144.6</v>
      </c>
      <c r="F18" s="18">
        <v>0</v>
      </c>
      <c r="G18" s="18">
        <v>88</v>
      </c>
      <c r="H18" s="11" t="str">
        <f t="shared" si="1"/>
        <v>　　－　　</v>
      </c>
      <c r="I18" s="18">
        <v>5673154</v>
      </c>
      <c r="J18" s="18">
        <v>6042885</v>
      </c>
      <c r="K18" s="11">
        <f t="shared" si="2"/>
        <v>93.9</v>
      </c>
      <c r="L18" s="10">
        <f t="shared" si="9"/>
        <v>6781143</v>
      </c>
      <c r="M18" s="10">
        <f t="shared" si="9"/>
        <v>6808986</v>
      </c>
      <c r="N18" s="12">
        <f t="shared" si="4"/>
        <v>99.6</v>
      </c>
    </row>
    <row r="19" spans="1:14" ht="16.5" customHeight="1">
      <c r="A19" s="19" t="s">
        <v>8</v>
      </c>
      <c r="B19" s="10">
        <v>15</v>
      </c>
      <c r="C19" s="18">
        <v>272097</v>
      </c>
      <c r="D19" s="18">
        <v>216258</v>
      </c>
      <c r="E19" s="11">
        <f>IF(OR(C19=0,D19=0),"　　－　　",ROUND(C19/D19*100,1))</f>
        <v>125.8</v>
      </c>
      <c r="F19" s="18">
        <v>0</v>
      </c>
      <c r="G19" s="18">
        <v>0</v>
      </c>
      <c r="H19" s="11" t="str">
        <f>IF(OR(F19=0,G19=0),"　　－　　",ROUND(F19/G19*100,1))</f>
        <v>　　－　　</v>
      </c>
      <c r="I19" s="18">
        <v>7069207</v>
      </c>
      <c r="J19" s="18">
        <v>7538495</v>
      </c>
      <c r="K19" s="11">
        <f>IF(OR(I19=0,J19=0),"　　－　　",ROUND(I19/J19*100,1))</f>
        <v>93.8</v>
      </c>
      <c r="L19" s="10">
        <f t="shared" si="9"/>
        <v>7341304</v>
      </c>
      <c r="M19" s="10">
        <f t="shared" si="9"/>
        <v>7754753</v>
      </c>
      <c r="N19" s="12">
        <f>IF(OR(L19=0,M19=0),"　　－　　",ROUND(L19/M19*100,1))</f>
        <v>94.7</v>
      </c>
    </row>
    <row r="20" spans="1:14" ht="16.5" customHeight="1">
      <c r="A20" s="19" t="s">
        <v>9</v>
      </c>
      <c r="B20" s="10">
        <v>14</v>
      </c>
      <c r="C20" s="18">
        <v>1872339</v>
      </c>
      <c r="D20" s="20">
        <v>1744619</v>
      </c>
      <c r="E20" s="11">
        <f t="shared" si="0"/>
        <v>107.3</v>
      </c>
      <c r="F20" s="18">
        <v>211797</v>
      </c>
      <c r="G20" s="20">
        <v>94379</v>
      </c>
      <c r="H20" s="11">
        <f t="shared" si="1"/>
        <v>224.4</v>
      </c>
      <c r="I20" s="18">
        <v>3412744</v>
      </c>
      <c r="J20" s="20">
        <v>2935990</v>
      </c>
      <c r="K20" s="11">
        <f t="shared" si="2"/>
        <v>116.2</v>
      </c>
      <c r="L20" s="10">
        <f t="shared" si="9"/>
        <v>5496880</v>
      </c>
      <c r="M20" s="22">
        <f t="shared" si="9"/>
        <v>4774988</v>
      </c>
      <c r="N20" s="12">
        <f t="shared" si="4"/>
        <v>115.1</v>
      </c>
    </row>
    <row r="21" spans="1:14" ht="16.5" customHeight="1">
      <c r="A21" s="19" t="s">
        <v>10</v>
      </c>
      <c r="B21" s="10">
        <v>16</v>
      </c>
      <c r="C21" s="18">
        <v>1828833</v>
      </c>
      <c r="D21" s="18">
        <v>1379109</v>
      </c>
      <c r="E21" s="11">
        <f aca="true" t="shared" si="10" ref="E21:E29">IF(OR(C21=0,D21=0),"　　－　　",ROUND(C21/D21*100,1))</f>
        <v>132.6</v>
      </c>
      <c r="F21" s="18">
        <v>0</v>
      </c>
      <c r="G21" s="18">
        <v>2240</v>
      </c>
      <c r="H21" s="11" t="str">
        <f aca="true" t="shared" si="11" ref="H21:H27">IF(OR(F21=0,G21=0),"　　－　　",ROUND(F21/G21*100,1))</f>
        <v>　　－　　</v>
      </c>
      <c r="I21" s="18">
        <v>4289852</v>
      </c>
      <c r="J21" s="18">
        <v>3878921</v>
      </c>
      <c r="K21" s="23">
        <f aca="true" t="shared" si="12" ref="K21:K29">IF(OR(I21=0,J21=0),"　　－　　",ROUND(I21/J21*100,1))</f>
        <v>110.6</v>
      </c>
      <c r="L21" s="10">
        <f aca="true" t="shared" si="13" ref="L21:L27">+C21+F21+I21</f>
        <v>6118685</v>
      </c>
      <c r="M21" s="10">
        <f aca="true" t="shared" si="14" ref="M21:M27">+D21+G21+J21</f>
        <v>5260270</v>
      </c>
      <c r="N21" s="12">
        <f aca="true" t="shared" si="15" ref="N21:N29">IF(OR(L21=0,M21=0),"　　－　　",ROUND(L21/M21*100,1))</f>
        <v>116.3</v>
      </c>
    </row>
    <row r="22" spans="1:14" ht="16.5" customHeight="1">
      <c r="A22" s="16" t="s">
        <v>11</v>
      </c>
      <c r="B22" s="4">
        <v>33</v>
      </c>
      <c r="C22" s="18">
        <v>981109</v>
      </c>
      <c r="D22" s="18">
        <v>787599</v>
      </c>
      <c r="E22" s="11">
        <f t="shared" si="10"/>
        <v>124.6</v>
      </c>
      <c r="F22" s="18">
        <v>0</v>
      </c>
      <c r="G22" s="18">
        <v>0</v>
      </c>
      <c r="H22" s="11" t="str">
        <f>IF(OR(F22=0,G22=0),"　　－　　",ROUND(F22/G22*100,1))</f>
        <v>　　－　　</v>
      </c>
      <c r="I22" s="18">
        <v>4108943</v>
      </c>
      <c r="J22" s="18">
        <v>3962387</v>
      </c>
      <c r="K22" s="12">
        <f t="shared" si="12"/>
        <v>103.7</v>
      </c>
      <c r="L22" s="24">
        <f aca="true" t="shared" si="16" ref="L22:M25">+C22+F22+I22</f>
        <v>5090052</v>
      </c>
      <c r="M22" s="24">
        <f t="shared" si="16"/>
        <v>4749986</v>
      </c>
      <c r="N22" s="12">
        <f t="shared" si="15"/>
        <v>107.2</v>
      </c>
    </row>
    <row r="23" spans="1:15" ht="16.5" customHeight="1">
      <c r="A23" s="19" t="s">
        <v>12</v>
      </c>
      <c r="B23" s="4">
        <v>21</v>
      </c>
      <c r="C23" s="18">
        <v>2004263</v>
      </c>
      <c r="D23" s="18">
        <v>1482548</v>
      </c>
      <c r="E23" s="11">
        <f t="shared" si="10"/>
        <v>135.2</v>
      </c>
      <c r="F23" s="18">
        <v>44707</v>
      </c>
      <c r="G23" s="18">
        <v>52274</v>
      </c>
      <c r="H23" s="11">
        <f>IF(OR(F23=0,G23=0),"　　－　　",ROUND(F23/G23*100,1))</f>
        <v>85.5</v>
      </c>
      <c r="I23" s="18">
        <v>2982501</v>
      </c>
      <c r="J23" s="18">
        <v>2909006</v>
      </c>
      <c r="K23" s="11">
        <f t="shared" si="12"/>
        <v>102.5</v>
      </c>
      <c r="L23" s="10">
        <f t="shared" si="16"/>
        <v>5031471</v>
      </c>
      <c r="M23" s="10">
        <f t="shared" si="16"/>
        <v>4443828</v>
      </c>
      <c r="N23" s="12">
        <f t="shared" si="15"/>
        <v>113.2</v>
      </c>
      <c r="O23" s="4"/>
    </row>
    <row r="24" spans="1:15" ht="16.5" customHeight="1">
      <c r="A24" s="16" t="s">
        <v>13</v>
      </c>
      <c r="B24" s="10">
        <v>22</v>
      </c>
      <c r="C24" s="18">
        <v>601332</v>
      </c>
      <c r="D24" s="18">
        <v>599147</v>
      </c>
      <c r="E24" s="11">
        <f t="shared" si="10"/>
        <v>100.4</v>
      </c>
      <c r="F24" s="18">
        <v>0</v>
      </c>
      <c r="G24" s="18">
        <v>0</v>
      </c>
      <c r="H24" s="11" t="str">
        <f>IF(OR(F24=0,G24=0),"　　－　　",ROUND(F24/G24*100,1))</f>
        <v>　　－　　</v>
      </c>
      <c r="I24" s="18">
        <v>5807692</v>
      </c>
      <c r="J24" s="18">
        <v>6174235</v>
      </c>
      <c r="K24" s="11">
        <f t="shared" si="12"/>
        <v>94.1</v>
      </c>
      <c r="L24" s="10">
        <f t="shared" si="16"/>
        <v>6409024</v>
      </c>
      <c r="M24" s="10">
        <f t="shared" si="16"/>
        <v>6773382</v>
      </c>
      <c r="N24" s="12">
        <f t="shared" si="15"/>
        <v>94.6</v>
      </c>
      <c r="O24" s="2"/>
    </row>
    <row r="25" spans="1:14" ht="16.5" customHeight="1">
      <c r="A25" s="19" t="s">
        <v>14</v>
      </c>
      <c r="B25" s="10">
        <v>20</v>
      </c>
      <c r="C25" s="18">
        <v>1130224</v>
      </c>
      <c r="D25" s="18">
        <v>783308</v>
      </c>
      <c r="E25" s="11">
        <f t="shared" si="10"/>
        <v>144.3</v>
      </c>
      <c r="F25" s="18">
        <v>3380</v>
      </c>
      <c r="G25" s="18">
        <v>4130</v>
      </c>
      <c r="H25" s="11">
        <f>IF(OR(F25=0,G25=0),"　　－　　",ROUND(F25/G25*100,1))</f>
        <v>81.8</v>
      </c>
      <c r="I25" s="18">
        <v>2896520</v>
      </c>
      <c r="J25" s="18">
        <v>3114776</v>
      </c>
      <c r="K25" s="11">
        <f t="shared" si="12"/>
        <v>93</v>
      </c>
      <c r="L25" s="10">
        <f t="shared" si="16"/>
        <v>4030124</v>
      </c>
      <c r="M25" s="10">
        <f t="shared" si="16"/>
        <v>3902214</v>
      </c>
      <c r="N25" s="12">
        <f t="shared" si="15"/>
        <v>103.3</v>
      </c>
    </row>
    <row r="26" spans="1:14" ht="16.5" customHeight="1">
      <c r="A26" s="16" t="s">
        <v>15</v>
      </c>
      <c r="B26" s="10">
        <v>19</v>
      </c>
      <c r="C26" s="18">
        <v>636281</v>
      </c>
      <c r="D26" s="18">
        <v>544427</v>
      </c>
      <c r="E26" s="11">
        <f t="shared" si="10"/>
        <v>116.9</v>
      </c>
      <c r="F26" s="18">
        <v>1857</v>
      </c>
      <c r="G26" s="18">
        <v>8154</v>
      </c>
      <c r="H26" s="11">
        <f t="shared" si="11"/>
        <v>22.8</v>
      </c>
      <c r="I26" s="18">
        <v>2630613</v>
      </c>
      <c r="J26" s="18">
        <v>2663473</v>
      </c>
      <c r="K26" s="11">
        <f t="shared" si="12"/>
        <v>98.8</v>
      </c>
      <c r="L26" s="10">
        <f t="shared" si="13"/>
        <v>3268751</v>
      </c>
      <c r="M26" s="10">
        <f t="shared" si="14"/>
        <v>3216054</v>
      </c>
      <c r="N26" s="12">
        <f t="shared" si="15"/>
        <v>101.6</v>
      </c>
    </row>
    <row r="27" spans="1:15" ht="16.5" customHeight="1">
      <c r="A27" s="16" t="s">
        <v>16</v>
      </c>
      <c r="B27" s="24">
        <v>23</v>
      </c>
      <c r="C27" s="25">
        <v>4168140</v>
      </c>
      <c r="D27" s="25">
        <v>3342076</v>
      </c>
      <c r="E27" s="11">
        <f t="shared" si="10"/>
        <v>124.7</v>
      </c>
      <c r="F27" s="25">
        <v>0</v>
      </c>
      <c r="G27" s="25">
        <v>0</v>
      </c>
      <c r="H27" s="11" t="str">
        <f t="shared" si="11"/>
        <v>　　－　　</v>
      </c>
      <c r="I27" s="25">
        <v>394773</v>
      </c>
      <c r="J27" s="25">
        <v>400997</v>
      </c>
      <c r="K27" s="11">
        <f t="shared" si="12"/>
        <v>98.4</v>
      </c>
      <c r="L27" s="10">
        <f t="shared" si="13"/>
        <v>4562913</v>
      </c>
      <c r="M27" s="10">
        <f t="shared" si="14"/>
        <v>3743073</v>
      </c>
      <c r="N27" s="12">
        <f t="shared" si="15"/>
        <v>121.9</v>
      </c>
      <c r="O27" s="2"/>
    </row>
    <row r="28" spans="1:14" ht="16.5" customHeight="1">
      <c r="A28" s="26" t="s">
        <v>17</v>
      </c>
      <c r="B28" s="4">
        <v>36</v>
      </c>
      <c r="C28" s="18">
        <v>3326200</v>
      </c>
      <c r="D28" s="18">
        <v>3164027</v>
      </c>
      <c r="E28" s="11">
        <f t="shared" si="10"/>
        <v>105.1</v>
      </c>
      <c r="F28" s="18">
        <v>2641</v>
      </c>
      <c r="G28" s="18">
        <v>28017</v>
      </c>
      <c r="H28" s="11">
        <f>IF(OR(F28=0,G28=0),"　　－　　",ROUND(F28/G28*100,1))</f>
        <v>9.4</v>
      </c>
      <c r="I28" s="18">
        <v>1094511</v>
      </c>
      <c r="J28" s="18">
        <v>1067791</v>
      </c>
      <c r="K28" s="12">
        <f t="shared" si="12"/>
        <v>102.5</v>
      </c>
      <c r="L28" s="24">
        <f>+C28+F28+I28</f>
        <v>4423352</v>
      </c>
      <c r="M28" s="24">
        <f>+D28+G28+J28</f>
        <v>4259835</v>
      </c>
      <c r="N28" s="12">
        <f t="shared" si="15"/>
        <v>103.8</v>
      </c>
    </row>
    <row r="29" spans="1:14" ht="16.5" customHeight="1">
      <c r="A29" s="19" t="s">
        <v>18</v>
      </c>
      <c r="B29" s="13">
        <v>25</v>
      </c>
      <c r="C29" s="27">
        <v>272659</v>
      </c>
      <c r="D29" s="27">
        <v>176424</v>
      </c>
      <c r="E29" s="14">
        <f t="shared" si="10"/>
        <v>154.5</v>
      </c>
      <c r="F29" s="27">
        <v>0</v>
      </c>
      <c r="G29" s="27">
        <v>3546</v>
      </c>
      <c r="H29" s="14" t="str">
        <f>IF(OR(F29=0,G29=0),"　　－　　",ROUND(F29/G29*100,1))</f>
        <v>　　－　　</v>
      </c>
      <c r="I29" s="27">
        <v>976273</v>
      </c>
      <c r="J29" s="27">
        <v>1247826</v>
      </c>
      <c r="K29" s="14">
        <f t="shared" si="12"/>
        <v>78.2</v>
      </c>
      <c r="L29" s="13">
        <f>+C29+F29+I29</f>
        <v>1248932</v>
      </c>
      <c r="M29" s="13">
        <f>+D29+G29+J29</f>
        <v>1427796</v>
      </c>
      <c r="N29" s="15">
        <f t="shared" si="15"/>
        <v>87.5</v>
      </c>
    </row>
    <row r="30" spans="1:14" ht="15" customHeight="1">
      <c r="A30" s="35" t="s">
        <v>50</v>
      </c>
      <c r="B30" s="10"/>
      <c r="C30" s="10">
        <f>SUM(C4:C29)</f>
        <v>171027373</v>
      </c>
      <c r="D30" s="10">
        <f>SUM(D4:D29)</f>
        <v>142956151</v>
      </c>
      <c r="E30" s="11">
        <f>IF(OR(C30=0,D30=0),"　　－　　",ROUND(C30/D30*100,1))</f>
        <v>119.6</v>
      </c>
      <c r="F30" s="10">
        <f>SUM(F4:F29)</f>
        <v>3256529</v>
      </c>
      <c r="G30" s="10">
        <f>SUM(G4:G29)</f>
        <v>2375151</v>
      </c>
      <c r="H30" s="11">
        <f>IF(OR(F30=0,G30=0),"　　－　　",ROUND(F30/G30*100,1))</f>
        <v>137.1</v>
      </c>
      <c r="I30" s="10">
        <f>SUM(I4:I29)</f>
        <v>254438729</v>
      </c>
      <c r="J30" s="10">
        <f>SUM(J4:J29)</f>
        <v>246731528</v>
      </c>
      <c r="K30" s="12">
        <f>IF(OR(I30=0,J30=0),"　　－　　",ROUND(I30/J30*100,1))</f>
        <v>103.1</v>
      </c>
      <c r="L30" s="10">
        <f>SUM(L4:L29)</f>
        <v>428722631</v>
      </c>
      <c r="M30" s="10">
        <f>SUM(M4:M29)</f>
        <v>392062830</v>
      </c>
      <c r="N30" s="12">
        <f>IF(OR(L30=0,M30=0),"　　－　　",ROUND(L30/M30*100,1))</f>
        <v>109.4</v>
      </c>
    </row>
    <row r="31" spans="1:14" ht="16.5" customHeight="1">
      <c r="A31" s="3" t="s">
        <v>19</v>
      </c>
      <c r="B31" s="7">
        <v>27</v>
      </c>
      <c r="C31" s="28">
        <v>3204868</v>
      </c>
      <c r="D31" s="28">
        <v>2969361</v>
      </c>
      <c r="E31" s="8">
        <f aca="true" t="shared" si="17" ref="E31:E54">IF(OR(C31=0,D31=0),"　　－　　",ROUND(C31/D31*100,1))</f>
        <v>107.9</v>
      </c>
      <c r="F31" s="28">
        <v>34135</v>
      </c>
      <c r="G31" s="28">
        <v>17131</v>
      </c>
      <c r="H31" s="8">
        <f aca="true" t="shared" si="18" ref="H31:H54">IF(OR(F31=0,G31=0),"　　－　　",ROUND(F31/G31*100,1))</f>
        <v>199.3</v>
      </c>
      <c r="I31" s="28">
        <v>293370</v>
      </c>
      <c r="J31" s="28">
        <v>266426</v>
      </c>
      <c r="K31" s="9">
        <f aca="true" t="shared" si="19" ref="K31:K54">IF(OR(I31=0,J31=0),"　　－　　",ROUND(I31/J31*100,1))</f>
        <v>110.1</v>
      </c>
      <c r="L31" s="29">
        <f aca="true" t="shared" si="20" ref="L31:L54">+C31+F31+I31</f>
        <v>3532373</v>
      </c>
      <c r="M31" s="29">
        <f aca="true" t="shared" si="21" ref="M31:M54">+D31+G31+J31</f>
        <v>3252918</v>
      </c>
      <c r="N31" s="9">
        <f aca="true" t="shared" si="22" ref="N31:N54">IF(OR(L31=0,M31=0),"　　－　　",ROUND(L31/M31*100,1))</f>
        <v>108.6</v>
      </c>
    </row>
    <row r="32" spans="1:14" ht="16.5" customHeight="1">
      <c r="A32" s="16" t="s">
        <v>20</v>
      </c>
      <c r="B32" s="10">
        <v>26</v>
      </c>
      <c r="C32" s="18">
        <v>556815</v>
      </c>
      <c r="D32" s="18">
        <v>510307</v>
      </c>
      <c r="E32" s="11">
        <f t="shared" si="17"/>
        <v>109.1</v>
      </c>
      <c r="F32" s="18">
        <v>138882</v>
      </c>
      <c r="G32" s="25">
        <v>45592</v>
      </c>
      <c r="H32" s="12">
        <f t="shared" si="18"/>
        <v>304.6</v>
      </c>
      <c r="I32" s="30">
        <v>1932767</v>
      </c>
      <c r="J32" s="18">
        <v>2095315</v>
      </c>
      <c r="K32" s="12">
        <f t="shared" si="19"/>
        <v>92.2</v>
      </c>
      <c r="L32" s="24">
        <f t="shared" si="20"/>
        <v>2628464</v>
      </c>
      <c r="M32" s="24">
        <f t="shared" si="21"/>
        <v>2651214</v>
      </c>
      <c r="N32" s="12">
        <f t="shared" si="22"/>
        <v>99.1</v>
      </c>
    </row>
    <row r="33" spans="1:14" ht="16.5" customHeight="1">
      <c r="A33" s="16" t="s">
        <v>21</v>
      </c>
      <c r="B33" s="4">
        <v>29</v>
      </c>
      <c r="C33" s="18">
        <v>283158</v>
      </c>
      <c r="D33" s="18">
        <v>270221</v>
      </c>
      <c r="E33" s="11">
        <f t="shared" si="17"/>
        <v>104.8</v>
      </c>
      <c r="F33" s="18">
        <v>0</v>
      </c>
      <c r="G33" s="18">
        <v>0</v>
      </c>
      <c r="H33" s="11" t="str">
        <f t="shared" si="18"/>
        <v>　　－　　</v>
      </c>
      <c r="I33" s="18">
        <v>2771772</v>
      </c>
      <c r="J33" s="18">
        <v>2729022</v>
      </c>
      <c r="K33" s="12">
        <f t="shared" si="19"/>
        <v>101.6</v>
      </c>
      <c r="L33" s="24">
        <f t="shared" si="20"/>
        <v>3054930</v>
      </c>
      <c r="M33" s="24">
        <f t="shared" si="21"/>
        <v>2999243</v>
      </c>
      <c r="N33" s="12">
        <f t="shared" si="22"/>
        <v>101.9</v>
      </c>
    </row>
    <row r="34" spans="1:14" ht="16.5" customHeight="1">
      <c r="A34" s="16" t="s">
        <v>22</v>
      </c>
      <c r="B34" s="4">
        <v>30</v>
      </c>
      <c r="C34" s="18">
        <v>173099</v>
      </c>
      <c r="D34" s="18">
        <v>155938</v>
      </c>
      <c r="E34" s="11">
        <f t="shared" si="17"/>
        <v>111</v>
      </c>
      <c r="F34" s="18">
        <v>381</v>
      </c>
      <c r="G34" s="18">
        <v>128</v>
      </c>
      <c r="H34" s="11">
        <f t="shared" si="18"/>
        <v>297.7</v>
      </c>
      <c r="I34" s="18">
        <v>2868396</v>
      </c>
      <c r="J34" s="18">
        <v>2782906</v>
      </c>
      <c r="K34" s="12">
        <f t="shared" si="19"/>
        <v>103.1</v>
      </c>
      <c r="L34" s="24">
        <f t="shared" si="20"/>
        <v>3041876</v>
      </c>
      <c r="M34" s="24">
        <f t="shared" si="21"/>
        <v>2938972</v>
      </c>
      <c r="N34" s="12">
        <f t="shared" si="22"/>
        <v>103.5</v>
      </c>
    </row>
    <row r="35" spans="1:14" ht="16.5" customHeight="1">
      <c r="A35" s="19" t="s">
        <v>23</v>
      </c>
      <c r="B35" s="4">
        <v>31</v>
      </c>
      <c r="C35" s="18">
        <v>2409671</v>
      </c>
      <c r="D35" s="18">
        <v>2306227</v>
      </c>
      <c r="E35" s="11">
        <f t="shared" si="17"/>
        <v>104.5</v>
      </c>
      <c r="F35" s="18">
        <v>0</v>
      </c>
      <c r="G35" s="18">
        <v>0</v>
      </c>
      <c r="H35" s="11" t="str">
        <f t="shared" si="18"/>
        <v>　　－　　</v>
      </c>
      <c r="I35" s="18">
        <v>242688</v>
      </c>
      <c r="J35" s="18">
        <v>173678</v>
      </c>
      <c r="K35" s="12">
        <f t="shared" si="19"/>
        <v>139.7</v>
      </c>
      <c r="L35" s="24">
        <f t="shared" si="20"/>
        <v>2652359</v>
      </c>
      <c r="M35" s="24">
        <f t="shared" si="21"/>
        <v>2479905</v>
      </c>
      <c r="N35" s="12">
        <f t="shared" si="22"/>
        <v>107</v>
      </c>
    </row>
    <row r="36" spans="1:14" ht="16.5" customHeight="1">
      <c r="A36" s="16" t="s">
        <v>24</v>
      </c>
      <c r="B36" s="4">
        <v>38</v>
      </c>
      <c r="C36" s="18">
        <v>3414243</v>
      </c>
      <c r="D36" s="18">
        <v>2673643</v>
      </c>
      <c r="E36" s="11">
        <f t="shared" si="17"/>
        <v>127.7</v>
      </c>
      <c r="F36" s="18">
        <v>0</v>
      </c>
      <c r="G36" s="18">
        <v>0</v>
      </c>
      <c r="H36" s="11" t="str">
        <f t="shared" si="18"/>
        <v>　　－　　</v>
      </c>
      <c r="I36" s="18">
        <v>0</v>
      </c>
      <c r="J36" s="18">
        <v>0</v>
      </c>
      <c r="K36" s="12" t="str">
        <f t="shared" si="19"/>
        <v>　　－　　</v>
      </c>
      <c r="L36" s="24">
        <f t="shared" si="20"/>
        <v>3414243</v>
      </c>
      <c r="M36" s="24">
        <f t="shared" si="21"/>
        <v>2673643</v>
      </c>
      <c r="N36" s="12">
        <f t="shared" si="22"/>
        <v>127.7</v>
      </c>
    </row>
    <row r="37" spans="1:14" ht="16.5" customHeight="1">
      <c r="A37" s="19" t="s">
        <v>25</v>
      </c>
      <c r="B37" s="4">
        <v>32</v>
      </c>
      <c r="C37" s="18">
        <v>3033159</v>
      </c>
      <c r="D37" s="18">
        <v>2736773</v>
      </c>
      <c r="E37" s="11">
        <f t="shared" si="17"/>
        <v>110.8</v>
      </c>
      <c r="F37" s="18">
        <v>32803</v>
      </c>
      <c r="G37" s="18">
        <v>27984</v>
      </c>
      <c r="H37" s="11">
        <f t="shared" si="18"/>
        <v>117.2</v>
      </c>
      <c r="I37" s="18">
        <v>6011148</v>
      </c>
      <c r="J37" s="18">
        <v>6428281</v>
      </c>
      <c r="K37" s="12">
        <f t="shared" si="19"/>
        <v>93.5</v>
      </c>
      <c r="L37" s="24">
        <f t="shared" si="20"/>
        <v>9077110</v>
      </c>
      <c r="M37" s="24">
        <f t="shared" si="21"/>
        <v>9193038</v>
      </c>
      <c r="N37" s="12">
        <f t="shared" si="22"/>
        <v>98.7</v>
      </c>
    </row>
    <row r="38" spans="1:14" ht="16.5" customHeight="1">
      <c r="A38" s="16" t="s">
        <v>26</v>
      </c>
      <c r="B38" s="4">
        <v>35</v>
      </c>
      <c r="C38" s="18">
        <v>2511976</v>
      </c>
      <c r="D38" s="18">
        <v>2315931</v>
      </c>
      <c r="E38" s="11">
        <f t="shared" si="17"/>
        <v>108.5</v>
      </c>
      <c r="F38" s="18">
        <v>0</v>
      </c>
      <c r="G38" s="18">
        <v>0</v>
      </c>
      <c r="H38" s="11" t="str">
        <f t="shared" si="18"/>
        <v>　　－　　</v>
      </c>
      <c r="I38" s="18">
        <v>0</v>
      </c>
      <c r="J38" s="18">
        <v>0</v>
      </c>
      <c r="K38" s="12" t="str">
        <f t="shared" si="19"/>
        <v>　　－　　</v>
      </c>
      <c r="L38" s="24">
        <f t="shared" si="20"/>
        <v>2511976</v>
      </c>
      <c r="M38" s="24">
        <f t="shared" si="21"/>
        <v>2315931</v>
      </c>
      <c r="N38" s="12">
        <f t="shared" si="22"/>
        <v>108.5</v>
      </c>
    </row>
    <row r="39" spans="1:14" ht="16.5" customHeight="1">
      <c r="A39" s="16" t="s">
        <v>27</v>
      </c>
      <c r="B39" s="4">
        <v>37</v>
      </c>
      <c r="C39" s="18">
        <v>324355</v>
      </c>
      <c r="D39" s="18">
        <v>307472</v>
      </c>
      <c r="E39" s="11">
        <f t="shared" si="17"/>
        <v>105.5</v>
      </c>
      <c r="F39" s="18">
        <v>719</v>
      </c>
      <c r="G39" s="18">
        <v>942</v>
      </c>
      <c r="H39" s="11">
        <f t="shared" si="18"/>
        <v>76.3</v>
      </c>
      <c r="I39" s="18">
        <v>1782539</v>
      </c>
      <c r="J39" s="18">
        <v>1768017</v>
      </c>
      <c r="K39" s="12">
        <f t="shared" si="19"/>
        <v>100.8</v>
      </c>
      <c r="L39" s="24">
        <f t="shared" si="20"/>
        <v>2107613</v>
      </c>
      <c r="M39" s="24">
        <f t="shared" si="21"/>
        <v>2076431</v>
      </c>
      <c r="N39" s="12">
        <f t="shared" si="22"/>
        <v>101.5</v>
      </c>
    </row>
    <row r="40" spans="1:14" ht="16.5" customHeight="1">
      <c r="A40" s="16" t="s">
        <v>28</v>
      </c>
      <c r="B40" s="4">
        <v>41</v>
      </c>
      <c r="C40" s="18">
        <v>211914</v>
      </c>
      <c r="D40" s="18">
        <v>190624</v>
      </c>
      <c r="E40" s="11">
        <f t="shared" si="17"/>
        <v>111.2</v>
      </c>
      <c r="F40" s="18">
        <v>7932</v>
      </c>
      <c r="G40" s="18">
        <v>6049</v>
      </c>
      <c r="H40" s="11">
        <f t="shared" si="18"/>
        <v>131.1</v>
      </c>
      <c r="I40" s="18">
        <v>2505990</v>
      </c>
      <c r="J40" s="18">
        <v>2002103</v>
      </c>
      <c r="K40" s="12">
        <f t="shared" si="19"/>
        <v>125.2</v>
      </c>
      <c r="L40" s="24">
        <f t="shared" si="20"/>
        <v>2725836</v>
      </c>
      <c r="M40" s="24">
        <f t="shared" si="21"/>
        <v>2198776</v>
      </c>
      <c r="N40" s="12">
        <f t="shared" si="22"/>
        <v>124</v>
      </c>
    </row>
    <row r="41" spans="1:14" ht="16.5" customHeight="1">
      <c r="A41" s="16" t="s">
        <v>29</v>
      </c>
      <c r="B41" s="4">
        <v>44</v>
      </c>
      <c r="C41" s="18">
        <v>337166</v>
      </c>
      <c r="D41" s="18">
        <v>289701</v>
      </c>
      <c r="E41" s="11">
        <f t="shared" si="17"/>
        <v>116.4</v>
      </c>
      <c r="F41" s="18">
        <v>0</v>
      </c>
      <c r="G41" s="18">
        <v>0</v>
      </c>
      <c r="H41" s="11" t="str">
        <f t="shared" si="18"/>
        <v>　　－　　</v>
      </c>
      <c r="I41" s="18">
        <v>2363715</v>
      </c>
      <c r="J41" s="18">
        <v>2293990</v>
      </c>
      <c r="K41" s="12">
        <f t="shared" si="19"/>
        <v>103</v>
      </c>
      <c r="L41" s="24">
        <f t="shared" si="20"/>
        <v>2700881</v>
      </c>
      <c r="M41" s="24">
        <f t="shared" si="21"/>
        <v>2583691</v>
      </c>
      <c r="N41" s="12">
        <f t="shared" si="22"/>
        <v>104.5</v>
      </c>
    </row>
    <row r="42" spans="1:14" ht="16.5" customHeight="1">
      <c r="A42" s="16" t="s">
        <v>30</v>
      </c>
      <c r="B42" s="4">
        <v>34</v>
      </c>
      <c r="C42" s="18">
        <v>2138443</v>
      </c>
      <c r="D42" s="18">
        <v>1820444</v>
      </c>
      <c r="E42" s="11">
        <f t="shared" si="17"/>
        <v>117.5</v>
      </c>
      <c r="F42" s="18">
        <v>0</v>
      </c>
      <c r="G42" s="18">
        <v>0</v>
      </c>
      <c r="H42" s="11" t="str">
        <f t="shared" si="18"/>
        <v>　　－　　</v>
      </c>
      <c r="I42" s="18">
        <v>293341</v>
      </c>
      <c r="J42" s="18">
        <v>304095</v>
      </c>
      <c r="K42" s="12">
        <f t="shared" si="19"/>
        <v>96.5</v>
      </c>
      <c r="L42" s="24">
        <f t="shared" si="20"/>
        <v>2431784</v>
      </c>
      <c r="M42" s="24">
        <f t="shared" si="21"/>
        <v>2124539</v>
      </c>
      <c r="N42" s="12">
        <f t="shared" si="22"/>
        <v>114.5</v>
      </c>
    </row>
    <row r="43" spans="1:14" ht="18" customHeight="1">
      <c r="A43" s="16" t="s">
        <v>31</v>
      </c>
      <c r="B43" s="4">
        <v>42</v>
      </c>
      <c r="C43" s="18">
        <v>823885</v>
      </c>
      <c r="D43" s="18">
        <v>895101</v>
      </c>
      <c r="E43" s="11">
        <f t="shared" si="17"/>
        <v>92</v>
      </c>
      <c r="F43" s="18">
        <v>70027</v>
      </c>
      <c r="G43" s="18">
        <v>32868</v>
      </c>
      <c r="H43" s="11">
        <f t="shared" si="18"/>
        <v>213.1</v>
      </c>
      <c r="I43" s="18">
        <v>834508</v>
      </c>
      <c r="J43" s="18">
        <v>804693</v>
      </c>
      <c r="K43" s="12">
        <f t="shared" si="19"/>
        <v>103.7</v>
      </c>
      <c r="L43" s="24">
        <f t="shared" si="20"/>
        <v>1728420</v>
      </c>
      <c r="M43" s="24">
        <f t="shared" si="21"/>
        <v>1732662</v>
      </c>
      <c r="N43" s="12">
        <f t="shared" si="22"/>
        <v>99.8</v>
      </c>
    </row>
    <row r="44" spans="1:14" ht="16.5" customHeight="1">
      <c r="A44" s="16" t="s">
        <v>32</v>
      </c>
      <c r="B44" s="4">
        <v>43</v>
      </c>
      <c r="C44" s="18">
        <v>0</v>
      </c>
      <c r="D44" s="18">
        <v>0</v>
      </c>
      <c r="E44" s="11" t="str">
        <f t="shared" si="17"/>
        <v>　　－　　</v>
      </c>
      <c r="F44" s="18">
        <v>0</v>
      </c>
      <c r="G44" s="18">
        <v>0</v>
      </c>
      <c r="H44" s="11" t="str">
        <f t="shared" si="18"/>
        <v>　　－　　</v>
      </c>
      <c r="I44" s="18">
        <v>1851681</v>
      </c>
      <c r="J44" s="18">
        <v>1761272</v>
      </c>
      <c r="K44" s="12">
        <f t="shared" si="19"/>
        <v>105.1</v>
      </c>
      <c r="L44" s="24">
        <f t="shared" si="20"/>
        <v>1851681</v>
      </c>
      <c r="M44" s="24">
        <f t="shared" si="21"/>
        <v>1761272</v>
      </c>
      <c r="N44" s="12">
        <f t="shared" si="22"/>
        <v>105.1</v>
      </c>
    </row>
    <row r="45" spans="1:14" ht="16.5" customHeight="1">
      <c r="A45" s="16" t="s">
        <v>33</v>
      </c>
      <c r="B45" s="4">
        <v>40</v>
      </c>
      <c r="C45" s="18">
        <v>2180473</v>
      </c>
      <c r="D45" s="18">
        <v>1896238</v>
      </c>
      <c r="E45" s="11">
        <f t="shared" si="17"/>
        <v>115</v>
      </c>
      <c r="F45" s="18">
        <v>0</v>
      </c>
      <c r="G45" s="18">
        <v>0</v>
      </c>
      <c r="H45" s="11" t="str">
        <f t="shared" si="18"/>
        <v>　　－　　</v>
      </c>
      <c r="I45" s="18">
        <v>74115</v>
      </c>
      <c r="J45" s="18">
        <v>80055</v>
      </c>
      <c r="K45" s="12">
        <f t="shared" si="19"/>
        <v>92.6</v>
      </c>
      <c r="L45" s="24">
        <f t="shared" si="20"/>
        <v>2254588</v>
      </c>
      <c r="M45" s="24">
        <f t="shared" si="21"/>
        <v>1976293</v>
      </c>
      <c r="N45" s="12">
        <f t="shared" si="22"/>
        <v>114.1</v>
      </c>
    </row>
    <row r="46" spans="1:14" ht="16.5" customHeight="1">
      <c r="A46" s="16" t="s">
        <v>34</v>
      </c>
      <c r="B46" s="4">
        <v>28</v>
      </c>
      <c r="C46" s="18">
        <v>405215</v>
      </c>
      <c r="D46" s="18">
        <v>331904</v>
      </c>
      <c r="E46" s="11">
        <f t="shared" si="17"/>
        <v>122.1</v>
      </c>
      <c r="F46" s="18">
        <v>0</v>
      </c>
      <c r="G46" s="18">
        <v>0</v>
      </c>
      <c r="H46" s="11" t="str">
        <f t="shared" si="18"/>
        <v>　　－　　</v>
      </c>
      <c r="I46" s="18">
        <v>1330233</v>
      </c>
      <c r="J46" s="18">
        <v>1180326</v>
      </c>
      <c r="K46" s="12">
        <f t="shared" si="19"/>
        <v>112.7</v>
      </c>
      <c r="L46" s="24">
        <f t="shared" si="20"/>
        <v>1735448</v>
      </c>
      <c r="M46" s="24">
        <f t="shared" si="21"/>
        <v>1512230</v>
      </c>
      <c r="N46" s="12">
        <f t="shared" si="22"/>
        <v>114.8</v>
      </c>
    </row>
    <row r="47" spans="1:14" ht="16.5" customHeight="1">
      <c r="A47" s="16" t="s">
        <v>35</v>
      </c>
      <c r="B47" s="4">
        <v>39</v>
      </c>
      <c r="C47" s="18">
        <v>1623248</v>
      </c>
      <c r="D47" s="18">
        <v>1464018</v>
      </c>
      <c r="E47" s="11">
        <f t="shared" si="17"/>
        <v>110.9</v>
      </c>
      <c r="F47" s="18">
        <v>0</v>
      </c>
      <c r="G47" s="18">
        <v>0</v>
      </c>
      <c r="H47" s="11" t="str">
        <f t="shared" si="18"/>
        <v>　　－　　</v>
      </c>
      <c r="I47" s="18">
        <v>124761</v>
      </c>
      <c r="J47" s="18">
        <v>125754</v>
      </c>
      <c r="K47" s="12">
        <f t="shared" si="19"/>
        <v>99.2</v>
      </c>
      <c r="L47" s="24">
        <f t="shared" si="20"/>
        <v>1748009</v>
      </c>
      <c r="M47" s="24">
        <f t="shared" si="21"/>
        <v>1589772</v>
      </c>
      <c r="N47" s="12">
        <f t="shared" si="22"/>
        <v>110</v>
      </c>
    </row>
    <row r="48" spans="1:14" ht="16.5" customHeight="1">
      <c r="A48" s="16" t="s">
        <v>36</v>
      </c>
      <c r="B48" s="4">
        <v>46</v>
      </c>
      <c r="C48" s="18">
        <v>555775</v>
      </c>
      <c r="D48" s="18">
        <v>467966</v>
      </c>
      <c r="E48" s="11">
        <f t="shared" si="17"/>
        <v>118.8</v>
      </c>
      <c r="F48" s="18">
        <v>0</v>
      </c>
      <c r="G48" s="18">
        <v>0</v>
      </c>
      <c r="H48" s="11" t="str">
        <f t="shared" si="18"/>
        <v>　　－　　</v>
      </c>
      <c r="I48" s="18">
        <v>975531</v>
      </c>
      <c r="J48" s="18">
        <v>950772</v>
      </c>
      <c r="K48" s="12">
        <f t="shared" si="19"/>
        <v>102.6</v>
      </c>
      <c r="L48" s="24">
        <f t="shared" si="20"/>
        <v>1531306</v>
      </c>
      <c r="M48" s="24">
        <f t="shared" si="21"/>
        <v>1418738</v>
      </c>
      <c r="N48" s="12">
        <f t="shared" si="22"/>
        <v>107.9</v>
      </c>
    </row>
    <row r="49" spans="1:14" ht="16.5" customHeight="1">
      <c r="A49" s="16" t="s">
        <v>37</v>
      </c>
      <c r="B49" s="4">
        <v>49</v>
      </c>
      <c r="C49" s="18">
        <v>1038266</v>
      </c>
      <c r="D49" s="18">
        <v>935835</v>
      </c>
      <c r="E49" s="11">
        <f t="shared" si="17"/>
        <v>110.9</v>
      </c>
      <c r="F49" s="18">
        <v>2254</v>
      </c>
      <c r="G49" s="18">
        <v>4780</v>
      </c>
      <c r="H49" s="11">
        <f t="shared" si="18"/>
        <v>47.2</v>
      </c>
      <c r="I49" s="18">
        <v>312767</v>
      </c>
      <c r="J49" s="18">
        <v>313244</v>
      </c>
      <c r="K49" s="12">
        <f t="shared" si="19"/>
        <v>99.8</v>
      </c>
      <c r="L49" s="24">
        <f t="shared" si="20"/>
        <v>1353287</v>
      </c>
      <c r="M49" s="24">
        <f t="shared" si="21"/>
        <v>1253859</v>
      </c>
      <c r="N49" s="12">
        <f t="shared" si="22"/>
        <v>107.9</v>
      </c>
    </row>
    <row r="50" spans="1:14" ht="16.5" customHeight="1">
      <c r="A50" s="16" t="s">
        <v>38</v>
      </c>
      <c r="B50" s="16">
        <v>48</v>
      </c>
      <c r="C50" s="25">
        <v>555687</v>
      </c>
      <c r="D50" s="25">
        <v>504263</v>
      </c>
      <c r="E50" s="11">
        <f t="shared" si="17"/>
        <v>110.2</v>
      </c>
      <c r="F50" s="25">
        <v>0</v>
      </c>
      <c r="G50" s="25">
        <v>0</v>
      </c>
      <c r="H50" s="11" t="str">
        <f t="shared" si="18"/>
        <v>　　－　　</v>
      </c>
      <c r="I50" s="25">
        <v>485243</v>
      </c>
      <c r="J50" s="25">
        <v>624856</v>
      </c>
      <c r="K50" s="12">
        <f t="shared" si="19"/>
        <v>77.7</v>
      </c>
      <c r="L50" s="24">
        <f t="shared" si="20"/>
        <v>1040930</v>
      </c>
      <c r="M50" s="24">
        <f t="shared" si="21"/>
        <v>1129119</v>
      </c>
      <c r="N50" s="12">
        <f t="shared" si="22"/>
        <v>92.2</v>
      </c>
    </row>
    <row r="51" spans="1:14" ht="16.5" customHeight="1">
      <c r="A51" s="16" t="s">
        <v>39</v>
      </c>
      <c r="B51" s="4">
        <v>47</v>
      </c>
      <c r="C51" s="18">
        <v>349123</v>
      </c>
      <c r="D51" s="18">
        <v>1256162</v>
      </c>
      <c r="E51" s="11">
        <f t="shared" si="17"/>
        <v>27.8</v>
      </c>
      <c r="F51" s="18">
        <v>0</v>
      </c>
      <c r="G51" s="18">
        <v>0</v>
      </c>
      <c r="H51" s="11" t="str">
        <f t="shared" si="18"/>
        <v>　　－　　</v>
      </c>
      <c r="I51" s="18">
        <v>0</v>
      </c>
      <c r="J51" s="18">
        <v>9</v>
      </c>
      <c r="K51" s="12" t="str">
        <f t="shared" si="19"/>
        <v>　　－　　</v>
      </c>
      <c r="L51" s="24">
        <f t="shared" si="20"/>
        <v>349123</v>
      </c>
      <c r="M51" s="24">
        <f t="shared" si="21"/>
        <v>1256171</v>
      </c>
      <c r="N51" s="12">
        <f t="shared" si="22"/>
        <v>27.8</v>
      </c>
    </row>
    <row r="52" spans="1:14" ht="16.5" customHeight="1">
      <c r="A52" s="16" t="s">
        <v>40</v>
      </c>
      <c r="B52" s="4">
        <v>50</v>
      </c>
      <c r="C52" s="18">
        <v>217787</v>
      </c>
      <c r="D52" s="18">
        <v>134349</v>
      </c>
      <c r="E52" s="11">
        <f t="shared" si="17"/>
        <v>162.1</v>
      </c>
      <c r="F52" s="18">
        <v>0</v>
      </c>
      <c r="G52" s="18">
        <v>0</v>
      </c>
      <c r="H52" s="11" t="str">
        <f t="shared" si="18"/>
        <v>　　－　　</v>
      </c>
      <c r="I52" s="18">
        <v>696144</v>
      </c>
      <c r="J52" s="18">
        <v>641455</v>
      </c>
      <c r="K52" s="12">
        <f t="shared" si="19"/>
        <v>108.5</v>
      </c>
      <c r="L52" s="24">
        <f t="shared" si="20"/>
        <v>913931</v>
      </c>
      <c r="M52" s="24">
        <f t="shared" si="21"/>
        <v>775804</v>
      </c>
      <c r="N52" s="12">
        <f t="shared" si="22"/>
        <v>117.8</v>
      </c>
    </row>
    <row r="53" spans="1:14" ht="16.5" customHeight="1">
      <c r="A53" s="16" t="s">
        <v>41</v>
      </c>
      <c r="B53" s="4">
        <v>45</v>
      </c>
      <c r="C53" s="18">
        <v>1554100</v>
      </c>
      <c r="D53" s="18">
        <v>1783227</v>
      </c>
      <c r="E53" s="11">
        <f t="shared" si="17"/>
        <v>87.2</v>
      </c>
      <c r="F53" s="18">
        <v>0</v>
      </c>
      <c r="G53" s="18">
        <v>0</v>
      </c>
      <c r="H53" s="11" t="str">
        <f t="shared" si="18"/>
        <v>　　－　　</v>
      </c>
      <c r="I53" s="18">
        <v>0</v>
      </c>
      <c r="J53" s="18">
        <v>0</v>
      </c>
      <c r="K53" s="12" t="str">
        <f t="shared" si="19"/>
        <v>　　－　　</v>
      </c>
      <c r="L53" s="24">
        <f t="shared" si="20"/>
        <v>1554100</v>
      </c>
      <c r="M53" s="24">
        <f t="shared" si="21"/>
        <v>1783227</v>
      </c>
      <c r="N53" s="12">
        <f t="shared" si="22"/>
        <v>87.2</v>
      </c>
    </row>
    <row r="54" spans="1:14" ht="16.5" customHeight="1">
      <c r="A54" s="16" t="s">
        <v>42</v>
      </c>
      <c r="B54" s="10">
        <v>17</v>
      </c>
      <c r="C54" s="18">
        <v>292174</v>
      </c>
      <c r="D54" s="18">
        <v>228372</v>
      </c>
      <c r="E54" s="11">
        <f t="shared" si="17"/>
        <v>127.9</v>
      </c>
      <c r="F54" s="18">
        <v>1402</v>
      </c>
      <c r="G54" s="18">
        <v>129</v>
      </c>
      <c r="H54" s="11">
        <f t="shared" si="18"/>
        <v>1086.8</v>
      </c>
      <c r="I54" s="18">
        <v>1245731</v>
      </c>
      <c r="J54" s="18">
        <v>924855</v>
      </c>
      <c r="K54" s="11">
        <f t="shared" si="19"/>
        <v>134.7</v>
      </c>
      <c r="L54" s="10">
        <f t="shared" si="20"/>
        <v>1539307</v>
      </c>
      <c r="M54" s="10">
        <f t="shared" si="21"/>
        <v>1153356</v>
      </c>
      <c r="N54" s="12">
        <f t="shared" si="22"/>
        <v>133.5</v>
      </c>
    </row>
    <row r="55" spans="1:14" ht="15" customHeight="1">
      <c r="A55" s="35" t="s">
        <v>50</v>
      </c>
      <c r="B55" s="36"/>
      <c r="C55" s="37">
        <f>SUM(C31:C54)</f>
        <v>28194600</v>
      </c>
      <c r="D55" s="37">
        <f>SUM(D31:D54)</f>
        <v>26444077</v>
      </c>
      <c r="E55" s="38">
        <f>IF(OR(C55=0,D55=0),"　　－　　",ROUND(C55/D55*100,1))</f>
        <v>106.6</v>
      </c>
      <c r="F55" s="37">
        <f>SUM(F31:F54)</f>
        <v>288535</v>
      </c>
      <c r="G55" s="37">
        <f>SUM(G31:G54)</f>
        <v>135603</v>
      </c>
      <c r="H55" s="38">
        <f>IF(OR(F55=0,G55=0),"　　－　　",ROUND(F55/G55*100,1))</f>
        <v>212.8</v>
      </c>
      <c r="I55" s="37">
        <f>SUM(I31:I54)</f>
        <v>28996440</v>
      </c>
      <c r="J55" s="37">
        <f>SUM(J31:J54)</f>
        <v>28251124</v>
      </c>
      <c r="K55" s="38">
        <f>IF(OR(I55=0,J55=0),"　　－　　",ROUND(I55/J55*100,1))</f>
        <v>102.6</v>
      </c>
      <c r="L55" s="37">
        <f>SUM(L31:L54)</f>
        <v>57479575</v>
      </c>
      <c r="M55" s="37">
        <f>SUM(M31:M54)</f>
        <v>54830804</v>
      </c>
      <c r="N55" s="38">
        <f>IF(OR(L55=0,M55=0),"　　－　　",ROUND(L55/M55*100,1))</f>
        <v>104.8</v>
      </c>
    </row>
    <row r="56" spans="1:16" ht="15.75" customHeight="1">
      <c r="A56" s="35" t="s">
        <v>51</v>
      </c>
      <c r="B56" s="36"/>
      <c r="C56" s="37">
        <f>C30+C55</f>
        <v>199221973</v>
      </c>
      <c r="D56" s="37">
        <f>D30+D55</f>
        <v>169400228</v>
      </c>
      <c r="E56" s="38">
        <f>IF(OR(C56=0,D56=0),"　　－　　",ROUND(C56/D56*100,1))</f>
        <v>117.6</v>
      </c>
      <c r="F56" s="37">
        <f>F30+F55</f>
        <v>3545064</v>
      </c>
      <c r="G56" s="37">
        <f>G30+G55</f>
        <v>2510754</v>
      </c>
      <c r="H56" s="38">
        <f>IF(OR(F56=0,G56=0),"　　－　　",ROUND(F56/G56*100,1))</f>
        <v>141.2</v>
      </c>
      <c r="I56" s="37">
        <f>I30+I55</f>
        <v>283435169</v>
      </c>
      <c r="J56" s="37">
        <f>J30+J55</f>
        <v>274982652</v>
      </c>
      <c r="K56" s="38">
        <f>IF(OR(I56=0,J56=0),"　　－　　",ROUND(I56/J56*100,1))</f>
        <v>103.1</v>
      </c>
      <c r="L56" s="37">
        <f>L30+L55</f>
        <v>486202206</v>
      </c>
      <c r="M56" s="37">
        <f>M30+M55</f>
        <v>446893634</v>
      </c>
      <c r="N56" s="38">
        <f>IF(OR(L56=0,M56=0),"　　－　　",ROUND(L56/M56*100,1))</f>
        <v>108.8</v>
      </c>
      <c r="O56" s="4"/>
      <c r="P56" s="2"/>
    </row>
    <row r="57" spans="2:16" ht="15" customHeight="1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</row>
    <row r="58" ht="15" customHeight="1"/>
  </sheetData>
  <sheetProtection password="8815" sheet="1" objects="1" scenarios="1"/>
  <printOptions horizontalCentered="1"/>
  <pageMargins left="0.5905511811023623" right="0.5905511811023623" top="0.5905511811023623" bottom="0.5905511811023623" header="0.5118110236220472" footer="0"/>
  <pageSetup horizontalDpi="400" verticalDpi="400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運輸省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本省</dc:creator>
  <cp:keywords/>
  <dc:description/>
  <cp:lastModifiedBy>ISHIHARA Yoshiro</cp:lastModifiedBy>
  <cp:lastPrinted>2005-04-18T07:09:00Z</cp:lastPrinted>
  <dcterms:created xsi:type="dcterms:W3CDTF">1996-06-11T08:18:54Z</dcterms:created>
  <dcterms:modified xsi:type="dcterms:W3CDTF">2005-05-10T02:05:49Z</dcterms:modified>
  <cp:category/>
  <cp:version/>
  <cp:contentType/>
  <cp:contentStatus/>
</cp:coreProperties>
</file>