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65356" windowWidth="23760" windowHeight="17820" tabRatio="601" activeTab="1"/>
  </bookViews>
  <sheets>
    <sheet name="５０社" sheetId="1" r:id="rId1"/>
    <sheet name="JTBグループ13社内訳" sheetId="2" r:id="rId2"/>
  </sheets>
  <definedNames>
    <definedName name="_xlnm.Print_Area" localSheetId="0">'５０社'!$B$1:$O$58</definedName>
  </definedNames>
  <calcPr fullCalcOnLoad="1"/>
</workbook>
</file>

<file path=xl/sharedStrings.xml><?xml version="1.0" encoding="utf-8"?>
<sst xmlns="http://schemas.openxmlformats.org/spreadsheetml/2006/main" count="95" uniqueCount="85">
  <si>
    <t>ＪＴＢ
東海</t>
  </si>
  <si>
    <t>ＪＴＢ
大阪</t>
  </si>
  <si>
    <t>ＪＴＢ
法人東京</t>
  </si>
  <si>
    <t>.</t>
  </si>
  <si>
    <t>JTBグループ13社　※1</t>
  </si>
  <si>
    <t>近畿日本ツーリスト</t>
  </si>
  <si>
    <t>日本旅行</t>
  </si>
  <si>
    <t>阪急交通社</t>
  </si>
  <si>
    <t>エイチ・アイ・エス</t>
  </si>
  <si>
    <t>JTBトラベランド</t>
  </si>
  <si>
    <t>ANAセールス</t>
  </si>
  <si>
    <t>JTBワールドバケーションズ</t>
  </si>
  <si>
    <t>トップツアー</t>
  </si>
  <si>
    <t>日本通運</t>
  </si>
  <si>
    <t>クラブツーリズム</t>
  </si>
  <si>
    <t>ジャルツアーズ</t>
  </si>
  <si>
    <t>名鉄観光サービス</t>
  </si>
  <si>
    <t>ジャルパック</t>
  </si>
  <si>
    <t>合計</t>
  </si>
  <si>
    <t>農協観光</t>
  </si>
  <si>
    <t>読売旅行</t>
  </si>
  <si>
    <t>ジェイアール東海ツアーズ</t>
  </si>
  <si>
    <t>パシフィックツアーシステムズ</t>
  </si>
  <si>
    <t>ジャルセールス</t>
  </si>
  <si>
    <t>JTBビジネストラベルソリューションズ</t>
  </si>
  <si>
    <t>ツーリストサービス</t>
  </si>
  <si>
    <t>西鉄旅行</t>
  </si>
  <si>
    <t>ビッグホリデー</t>
  </si>
  <si>
    <t>日新航空サービス</t>
  </si>
  <si>
    <t>タビックスジャパン</t>
  </si>
  <si>
    <t>東武トラベル</t>
  </si>
  <si>
    <t>トラベルプラザインターナショナル</t>
  </si>
  <si>
    <t>エムオーツーリスト</t>
  </si>
  <si>
    <t>2006年4月主要旅行業者50社の旅行取扱状況速報</t>
  </si>
  <si>
    <t>郵船トラベル</t>
  </si>
  <si>
    <t>阪神電気鉄道</t>
  </si>
  <si>
    <t>北海道旅客鉄道</t>
  </si>
  <si>
    <t>京王観光</t>
  </si>
  <si>
    <t>アールアンドシーツアーズ</t>
  </si>
  <si>
    <t>九州旅客鉄道</t>
  </si>
  <si>
    <t>沖縄ツーリスト</t>
  </si>
  <si>
    <t>ジャルセールス西日本</t>
  </si>
  <si>
    <t>エヌオーイー</t>
  </si>
  <si>
    <t>小田急トラベル</t>
  </si>
  <si>
    <t>会　　　　　　社　　　　　　名</t>
  </si>
  <si>
    <t>小　　　　　　　　　計</t>
  </si>
  <si>
    <t>合　　　　　　　　　計</t>
  </si>
  <si>
    <t>ⅰ．JTB　　</t>
  </si>
  <si>
    <t>※上記の各社の実績はグループ内取引も含んでいるため、合計額は「ジェイティービーグループ１３社」の実績値とは一致しない場合がある。</t>
  </si>
  <si>
    <t>---</t>
  </si>
  <si>
    <t>ジェイティービー</t>
  </si>
  <si>
    <t>ジャルセールス北海道</t>
  </si>
  <si>
    <t>東日観光</t>
  </si>
  <si>
    <t>内外航空サービス</t>
  </si>
  <si>
    <t>南海国際旅行</t>
  </si>
  <si>
    <t>フジトラベルサービス</t>
  </si>
  <si>
    <t>ユナイテッドツアーズ</t>
  </si>
  <si>
    <t>日立トラベルビューロー</t>
  </si>
  <si>
    <t>京成トラベルサービス</t>
  </si>
  <si>
    <t>M I D ツーリスト</t>
  </si>
  <si>
    <t>ＡＴＢ</t>
  </si>
  <si>
    <t>西日本旅客鉄道</t>
  </si>
  <si>
    <t>京阪交通社</t>
  </si>
  <si>
    <t>前年比</t>
  </si>
  <si>
    <t>（単位：千円）</t>
  </si>
  <si>
    <t>海　　外　　旅　　行</t>
  </si>
  <si>
    <t>外　　国　　人　　旅　　行</t>
  </si>
  <si>
    <t>国　　内　　旅　　行</t>
  </si>
  <si>
    <t>合　　　　計</t>
  </si>
  <si>
    <t>※１．前年との比較のため、平成18年4月1日の分社化前のJTBに相当する13社の取扱額を記載。参考資料として、13社それぞれの取扱額を別添。</t>
  </si>
  <si>
    <t>（別添）</t>
  </si>
  <si>
    <t>平成１８年４月分　ジェイティービーグループ１３社会社別内訳</t>
  </si>
  <si>
    <t>海外旅行</t>
  </si>
  <si>
    <t>外国人旅行</t>
  </si>
  <si>
    <t>国内旅行</t>
  </si>
  <si>
    <t>合　　　計</t>
  </si>
  <si>
    <t>会社名</t>
  </si>
  <si>
    <t>ＪＴＢ
北海道</t>
  </si>
  <si>
    <t>ＪＴＢ
東北</t>
  </si>
  <si>
    <t>ＪＴＢ
関東</t>
  </si>
  <si>
    <t>ＪＴＢ
首都圏</t>
  </si>
  <si>
    <t>ＪＴＢ
中部</t>
  </si>
  <si>
    <t>ＪＴＢ
西日本</t>
  </si>
  <si>
    <t>ＪＴＢ
中国四国</t>
  </si>
  <si>
    <t>ＪＴＢ
九州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</si>
</sst>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  <numFmt numFmtId="185" formatCode="#,##0.0;&quot;▲ &quot;#,##0.0"/>
    <numFmt numFmtId="186" formatCode="#,##0.00;&quot;▲ &quot;#,##0.00"/>
    <numFmt numFmtId="187" formatCode="0.0%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0"/>
    </font>
    <font>
      <sz val="7"/>
      <name val="Terminal"/>
      <family val="0"/>
    </font>
    <font>
      <sz val="11"/>
      <name val="ＪＳＰゴシック"/>
      <family val="0"/>
    </font>
    <font>
      <sz val="6"/>
      <name val="Osaka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 applyProtection="1">
      <alignment/>
      <protection/>
    </xf>
    <xf numFmtId="38" fontId="0" fillId="0" borderId="4" xfId="17" applyFont="1" applyBorder="1" applyAlignment="1">
      <alignment/>
    </xf>
    <xf numFmtId="38" fontId="0" fillId="0" borderId="3" xfId="17" applyFont="1" applyBorder="1" applyAlignment="1" applyProtection="1">
      <alignment/>
      <protection locked="0"/>
    </xf>
    <xf numFmtId="177" fontId="0" fillId="0" borderId="2" xfId="0" applyNumberFormat="1" applyFont="1" applyBorder="1" applyAlignment="1">
      <alignment/>
    </xf>
    <xf numFmtId="0" fontId="0" fillId="0" borderId="3" xfId="0" applyFont="1" applyBorder="1" applyAlignment="1" applyProtection="1">
      <alignment/>
      <protection/>
    </xf>
    <xf numFmtId="38" fontId="0" fillId="0" borderId="2" xfId="17" applyFont="1" applyBorder="1" applyAlignment="1">
      <alignment/>
    </xf>
    <xf numFmtId="3" fontId="0" fillId="0" borderId="3" xfId="17" applyNumberFormat="1" applyFont="1" applyBorder="1" applyAlignment="1" applyProtection="1">
      <alignment/>
      <protection locked="0"/>
    </xf>
    <xf numFmtId="177" fontId="0" fillId="0" borderId="3" xfId="0" applyNumberFormat="1" applyFont="1" applyBorder="1" applyAlignment="1">
      <alignment/>
    </xf>
    <xf numFmtId="0" fontId="0" fillId="0" borderId="3" xfId="0" applyFont="1" applyBorder="1" applyAlignment="1" applyProtection="1">
      <alignment shrinkToFit="1"/>
      <protection/>
    </xf>
    <xf numFmtId="38" fontId="0" fillId="0" borderId="3" xfId="17" applyFont="1" applyBorder="1" applyAlignment="1">
      <alignment/>
    </xf>
    <xf numFmtId="177" fontId="0" fillId="0" borderId="2" xfId="0" applyNumberFormat="1" applyFont="1" applyBorder="1" applyAlignment="1">
      <alignment/>
    </xf>
    <xf numFmtId="3" fontId="0" fillId="0" borderId="2" xfId="17" applyNumberFormat="1" applyFont="1" applyBorder="1" applyAlignment="1">
      <alignment/>
    </xf>
    <xf numFmtId="0" fontId="0" fillId="0" borderId="3" xfId="0" applyFont="1" applyBorder="1" applyAlignment="1">
      <alignment shrinkToFit="1"/>
    </xf>
    <xf numFmtId="0" fontId="0" fillId="0" borderId="3" xfId="0" applyFont="1" applyBorder="1" applyAlignment="1">
      <alignment/>
    </xf>
    <xf numFmtId="38" fontId="0" fillId="0" borderId="2" xfId="17" applyFont="1" applyBorder="1" applyAlignment="1" applyProtection="1">
      <alignment/>
      <protection locked="0"/>
    </xf>
    <xf numFmtId="38" fontId="0" fillId="0" borderId="5" xfId="17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 horizontal="right"/>
    </xf>
    <xf numFmtId="55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55" fontId="0" fillId="0" borderId="7" xfId="0" applyNumberFormat="1" applyFont="1" applyBorder="1" applyAlignment="1">
      <alignment horizontal="center"/>
    </xf>
    <xf numFmtId="38" fontId="0" fillId="0" borderId="7" xfId="17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6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9" fillId="0" borderId="0" xfId="0" applyFont="1" applyAlignment="1">
      <alignment/>
    </xf>
    <xf numFmtId="38" fontId="9" fillId="0" borderId="0" xfId="17" applyFont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vertical="center"/>
    </xf>
    <xf numFmtId="38" fontId="9" fillId="0" borderId="10" xfId="17" applyFont="1" applyBorder="1" applyAlignment="1">
      <alignment horizontal="centerContinuous" vertical="center"/>
    </xf>
    <xf numFmtId="38" fontId="9" fillId="0" borderId="11" xfId="17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38" fontId="9" fillId="0" borderId="15" xfId="17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185" fontId="9" fillId="0" borderId="17" xfId="0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185" fontId="9" fillId="0" borderId="17" xfId="0" applyNumberFormat="1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38" fontId="9" fillId="0" borderId="18" xfId="17" applyFont="1" applyBorder="1" applyAlignment="1">
      <alignment vertical="center"/>
    </xf>
    <xf numFmtId="38" fontId="9" fillId="0" borderId="20" xfId="17" applyFont="1" applyBorder="1" applyAlignment="1">
      <alignment vertical="center"/>
    </xf>
    <xf numFmtId="185" fontId="9" fillId="0" borderId="19" xfId="0" applyNumberFormat="1" applyFont="1" applyBorder="1" applyAlignment="1">
      <alignment vertical="center"/>
    </xf>
    <xf numFmtId="38" fontId="9" fillId="0" borderId="21" xfId="17" applyFont="1" applyBorder="1" applyAlignment="1">
      <alignment vertical="center"/>
    </xf>
    <xf numFmtId="185" fontId="9" fillId="0" borderId="19" xfId="0" applyNumberFormat="1" applyFont="1" applyBorder="1" applyAlignment="1" quotePrefix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38" fontId="9" fillId="0" borderId="13" xfId="17" applyFont="1" applyBorder="1" applyAlignment="1">
      <alignment vertical="center"/>
    </xf>
    <xf numFmtId="38" fontId="9" fillId="0" borderId="23" xfId="17" applyFont="1" applyBorder="1" applyAlignment="1">
      <alignment vertical="center"/>
    </xf>
    <xf numFmtId="185" fontId="9" fillId="0" borderId="22" xfId="0" applyNumberFormat="1" applyFont="1" applyBorder="1" applyAlignment="1">
      <alignment vertical="center"/>
    </xf>
    <xf numFmtId="38" fontId="9" fillId="0" borderId="14" xfId="17" applyFont="1" applyBorder="1" applyAlignment="1">
      <alignment vertical="center"/>
    </xf>
    <xf numFmtId="38" fontId="9" fillId="0" borderId="24" xfId="17" applyFont="1" applyBorder="1" applyAlignment="1">
      <alignment vertical="center"/>
    </xf>
    <xf numFmtId="0" fontId="7" fillId="0" borderId="2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55" fontId="0" fillId="0" borderId="28" xfId="0" applyNumberFormat="1" applyFont="1" applyBorder="1" applyAlignment="1">
      <alignment horizontal="center"/>
    </xf>
    <xf numFmtId="55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 horizontal="center" vertical="center"/>
    </xf>
    <xf numFmtId="38" fontId="9" fillId="0" borderId="9" xfId="17" applyFont="1" applyBorder="1" applyAlignment="1">
      <alignment vertical="center"/>
    </xf>
    <xf numFmtId="38" fontId="9" fillId="0" borderId="8" xfId="17" applyFont="1" applyBorder="1" applyAlignment="1">
      <alignment vertical="center"/>
    </xf>
    <xf numFmtId="38" fontId="9" fillId="0" borderId="31" xfId="17" applyFont="1" applyBorder="1" applyAlignment="1">
      <alignment vertical="center"/>
    </xf>
    <xf numFmtId="185" fontId="9" fillId="0" borderId="16" xfId="0" applyNumberFormat="1" applyFont="1" applyBorder="1" applyAlignment="1">
      <alignment vertical="center"/>
    </xf>
    <xf numFmtId="38" fontId="9" fillId="0" borderId="0" xfId="17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38" fontId="9" fillId="0" borderId="32" xfId="17" applyFont="1" applyBorder="1" applyAlignment="1">
      <alignment vertical="center"/>
    </xf>
    <xf numFmtId="187" fontId="9" fillId="0" borderId="33" xfId="15" applyNumberFormat="1" applyFont="1" applyBorder="1" applyAlignment="1">
      <alignment vertical="center"/>
    </xf>
    <xf numFmtId="187" fontId="9" fillId="0" borderId="33" xfId="15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B1">
      <selection activeCell="R2" sqref="R2"/>
    </sheetView>
  </sheetViews>
  <sheetFormatPr defaultColWidth="13.00390625" defaultRowHeight="13.5"/>
  <cols>
    <col min="1" max="1" width="9.00390625" style="1" hidden="1" customWidth="1"/>
    <col min="2" max="2" width="29.125" style="1" customWidth="1"/>
    <col min="3" max="3" width="0.37109375" style="1" customWidth="1"/>
    <col min="4" max="5" width="11.375" style="1" customWidth="1"/>
    <col min="6" max="6" width="7.50390625" style="1" customWidth="1"/>
    <col min="7" max="8" width="11.375" style="1" customWidth="1"/>
    <col min="9" max="9" width="8.50390625" style="1" customWidth="1"/>
    <col min="10" max="11" width="11.375" style="1" customWidth="1"/>
    <col min="12" max="12" width="7.50390625" style="1" customWidth="1"/>
    <col min="13" max="14" width="11.375" style="1" customWidth="1"/>
    <col min="15" max="15" width="7.50390625" style="1" customWidth="1"/>
    <col min="16" max="16384" width="8.625" style="1" customWidth="1"/>
  </cols>
  <sheetData>
    <row r="1" spans="2:15" ht="17.25" customHeight="1">
      <c r="B1" s="65" t="s">
        <v>33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"/>
      <c r="O1" s="24" t="s">
        <v>64</v>
      </c>
    </row>
    <row r="2" spans="2:15" ht="16.5" customHeight="1">
      <c r="B2" s="4"/>
      <c r="C2" s="5"/>
      <c r="D2" s="66" t="s">
        <v>65</v>
      </c>
      <c r="E2" s="67"/>
      <c r="F2" s="68"/>
      <c r="G2" s="66" t="s">
        <v>66</v>
      </c>
      <c r="H2" s="67"/>
      <c r="I2" s="68"/>
      <c r="J2" s="66" t="s">
        <v>67</v>
      </c>
      <c r="K2" s="67"/>
      <c r="L2" s="68"/>
      <c r="M2" s="66" t="s">
        <v>68</v>
      </c>
      <c r="N2" s="67"/>
      <c r="O2" s="68"/>
    </row>
    <row r="3" spans="2:15" ht="16.5" customHeight="1">
      <c r="B3" s="6" t="s">
        <v>44</v>
      </c>
      <c r="C3" s="5"/>
      <c r="D3" s="25">
        <v>38808</v>
      </c>
      <c r="E3" s="25">
        <v>38443</v>
      </c>
      <c r="F3" s="26" t="s">
        <v>63</v>
      </c>
      <c r="G3" s="25">
        <v>38808</v>
      </c>
      <c r="H3" s="25">
        <v>38443</v>
      </c>
      <c r="I3" s="26" t="s">
        <v>63</v>
      </c>
      <c r="J3" s="25">
        <v>38808</v>
      </c>
      <c r="K3" s="25">
        <v>38443</v>
      </c>
      <c r="L3" s="27" t="s">
        <v>63</v>
      </c>
      <c r="M3" s="25">
        <v>38808</v>
      </c>
      <c r="N3" s="28">
        <v>38443</v>
      </c>
      <c r="O3" s="27" t="s">
        <v>63</v>
      </c>
    </row>
    <row r="4" spans="1:15" ht="16.5" customHeight="1">
      <c r="A4" s="1">
        <v>1</v>
      </c>
      <c r="B4" s="7" t="s">
        <v>4</v>
      </c>
      <c r="C4" s="8">
        <v>1</v>
      </c>
      <c r="D4" s="9">
        <v>33283047</v>
      </c>
      <c r="E4" s="9">
        <v>33188553</v>
      </c>
      <c r="F4" s="14">
        <f aca="true" t="shared" si="0" ref="F4:F29">IF(OR(D4=0,E4=0),"　　－　　",ROUND(D4/E4*100,1))</f>
        <v>100.3</v>
      </c>
      <c r="G4" s="9">
        <v>329881</v>
      </c>
      <c r="H4" s="9">
        <v>329951</v>
      </c>
      <c r="I4" s="10">
        <f aca="true" t="shared" si="1" ref="I4:I29">IF(OR(G4=0,H4=0),"　　－　　",ROUND(G4/H4*100,1))</f>
        <v>100</v>
      </c>
      <c r="J4" s="9">
        <v>71338949</v>
      </c>
      <c r="K4" s="9">
        <v>72717520</v>
      </c>
      <c r="L4" s="10">
        <f aca="true" t="shared" si="2" ref="L4:L29">IF(OR(J4=0,K4=0),"　　－　　",ROUND(J4/K4*100,1))</f>
        <v>98.1</v>
      </c>
      <c r="M4" s="12">
        <f aca="true" t="shared" si="3" ref="M4:M29">+D4+G4+J4</f>
        <v>104951877</v>
      </c>
      <c r="N4" s="12">
        <f aca="true" t="shared" si="4" ref="N4:N29">+E4+H4+K4</f>
        <v>106236024</v>
      </c>
      <c r="O4" s="14">
        <f aca="true" t="shared" si="5" ref="O4:O29">IF(OR(M4=0,N4=0),"　　－　　",ROUND(M4/N4*100,1))</f>
        <v>98.8</v>
      </c>
    </row>
    <row r="5" spans="1:15" ht="16.5" customHeight="1">
      <c r="A5" s="1">
        <v>2</v>
      </c>
      <c r="B5" s="11" t="s">
        <v>5</v>
      </c>
      <c r="C5" s="12">
        <v>2</v>
      </c>
      <c r="D5" s="9">
        <v>12560985</v>
      </c>
      <c r="E5" s="13">
        <v>13758206</v>
      </c>
      <c r="F5" s="10">
        <f t="shared" si="0"/>
        <v>91.3</v>
      </c>
      <c r="G5" s="9">
        <v>338917</v>
      </c>
      <c r="H5" s="9">
        <v>406781</v>
      </c>
      <c r="I5" s="10">
        <f t="shared" si="1"/>
        <v>83.3</v>
      </c>
      <c r="J5" s="9">
        <v>21541175</v>
      </c>
      <c r="K5" s="9">
        <v>23251942</v>
      </c>
      <c r="L5" s="10">
        <f t="shared" si="2"/>
        <v>92.6</v>
      </c>
      <c r="M5" s="12">
        <f t="shared" si="3"/>
        <v>34441077</v>
      </c>
      <c r="N5" s="12">
        <f t="shared" si="4"/>
        <v>37416929</v>
      </c>
      <c r="O5" s="14">
        <f t="shared" si="5"/>
        <v>92</v>
      </c>
    </row>
    <row r="6" spans="1:15" ht="16.5" customHeight="1">
      <c r="A6" s="1">
        <v>3</v>
      </c>
      <c r="B6" s="11" t="s">
        <v>6</v>
      </c>
      <c r="C6" s="12">
        <v>3</v>
      </c>
      <c r="D6" s="9">
        <v>12237676</v>
      </c>
      <c r="E6" s="9">
        <v>11779481</v>
      </c>
      <c r="F6" s="10">
        <f t="shared" si="0"/>
        <v>103.9</v>
      </c>
      <c r="G6" s="9">
        <v>601436</v>
      </c>
      <c r="H6" s="9">
        <v>488767</v>
      </c>
      <c r="I6" s="10">
        <f t="shared" si="1"/>
        <v>123.1</v>
      </c>
      <c r="J6" s="9">
        <v>24148201</v>
      </c>
      <c r="K6" s="9">
        <v>24407956</v>
      </c>
      <c r="L6" s="10">
        <f t="shared" si="2"/>
        <v>98.9</v>
      </c>
      <c r="M6" s="12">
        <f t="shared" si="3"/>
        <v>36987313</v>
      </c>
      <c r="N6" s="12">
        <f t="shared" si="4"/>
        <v>36676204</v>
      </c>
      <c r="O6" s="14">
        <f t="shared" si="5"/>
        <v>100.8</v>
      </c>
    </row>
    <row r="7" spans="1:15" ht="17.25" customHeight="1">
      <c r="A7" s="1">
        <v>4</v>
      </c>
      <c r="B7" s="11" t="s">
        <v>7</v>
      </c>
      <c r="C7" s="12">
        <v>4</v>
      </c>
      <c r="D7" s="9">
        <v>20278909</v>
      </c>
      <c r="E7" s="9">
        <v>22528906</v>
      </c>
      <c r="F7" s="10">
        <f t="shared" si="0"/>
        <v>90</v>
      </c>
      <c r="G7" s="9">
        <v>193868</v>
      </c>
      <c r="H7" s="9">
        <v>263586</v>
      </c>
      <c r="I7" s="10">
        <f t="shared" si="1"/>
        <v>73.6</v>
      </c>
      <c r="J7" s="9">
        <v>11831134</v>
      </c>
      <c r="K7" s="9">
        <v>10358261</v>
      </c>
      <c r="L7" s="10">
        <f t="shared" si="2"/>
        <v>114.2</v>
      </c>
      <c r="M7" s="12">
        <f t="shared" si="3"/>
        <v>32303911</v>
      </c>
      <c r="N7" s="12">
        <f t="shared" si="4"/>
        <v>33150753</v>
      </c>
      <c r="O7" s="14">
        <f t="shared" si="5"/>
        <v>97.4</v>
      </c>
    </row>
    <row r="8" spans="1:15" ht="16.5" customHeight="1">
      <c r="A8" s="1">
        <v>6</v>
      </c>
      <c r="B8" s="11" t="s">
        <v>8</v>
      </c>
      <c r="C8" s="12">
        <v>6</v>
      </c>
      <c r="D8" s="9">
        <v>18270022</v>
      </c>
      <c r="E8" s="9">
        <v>17133642</v>
      </c>
      <c r="F8" s="10">
        <f>IF(OR(D8=0,E8=0),"　　－　　",ROUND(D8/E8*100,1))</f>
        <v>106.6</v>
      </c>
      <c r="G8" s="9">
        <v>0</v>
      </c>
      <c r="H8" s="9">
        <v>0</v>
      </c>
      <c r="I8" s="10" t="str">
        <f>IF(OR(G8=0,H8=0),"　　－　　",ROUND(G8/H8*100,1))</f>
        <v>　　－　　</v>
      </c>
      <c r="J8" s="9">
        <v>728091</v>
      </c>
      <c r="K8" s="9">
        <v>827969</v>
      </c>
      <c r="L8" s="10">
        <f>IF(OR(J8=0,K8=0),"　　－　　",ROUND(J8/K8*100,1))</f>
        <v>87.9</v>
      </c>
      <c r="M8" s="12">
        <f>+D8+G8+J8</f>
        <v>18998113</v>
      </c>
      <c r="N8" s="12">
        <f>+E8+H8+K8</f>
        <v>17961611</v>
      </c>
      <c r="O8" s="14">
        <f>IF(OR(M8=0,N8=0),"　　－　　",ROUND(M8/N8*100,1))</f>
        <v>105.8</v>
      </c>
    </row>
    <row r="9" spans="1:15" ht="16.5" customHeight="1">
      <c r="A9" s="1">
        <v>5</v>
      </c>
      <c r="B9" s="11" t="s">
        <v>9</v>
      </c>
      <c r="C9" s="12">
        <v>5</v>
      </c>
      <c r="D9" s="9">
        <v>4565491</v>
      </c>
      <c r="E9" s="9">
        <v>4270805</v>
      </c>
      <c r="F9" s="10">
        <f t="shared" si="0"/>
        <v>106.9</v>
      </c>
      <c r="G9" s="9">
        <v>0</v>
      </c>
      <c r="H9" s="9">
        <v>0</v>
      </c>
      <c r="I9" s="10" t="str">
        <f t="shared" si="1"/>
        <v>　　－　　</v>
      </c>
      <c r="J9" s="9">
        <v>15752515</v>
      </c>
      <c r="K9" s="9">
        <v>15588564</v>
      </c>
      <c r="L9" s="10">
        <f t="shared" si="2"/>
        <v>101.1</v>
      </c>
      <c r="M9" s="12">
        <f t="shared" si="3"/>
        <v>20318006</v>
      </c>
      <c r="N9" s="12">
        <f t="shared" si="4"/>
        <v>19859369</v>
      </c>
      <c r="O9" s="14">
        <f t="shared" si="5"/>
        <v>102.3</v>
      </c>
    </row>
    <row r="10" spans="1:15" ht="16.5" customHeight="1">
      <c r="A10" s="1">
        <v>7</v>
      </c>
      <c r="B10" s="11" t="s">
        <v>10</v>
      </c>
      <c r="C10" s="12">
        <v>7</v>
      </c>
      <c r="D10" s="9">
        <v>4022049</v>
      </c>
      <c r="E10" s="9">
        <v>3485664</v>
      </c>
      <c r="F10" s="10">
        <f>IF(OR(D10=0,E10=0),"　　－　　",ROUND(D10/E10*100,1))</f>
        <v>115.4</v>
      </c>
      <c r="G10" s="9">
        <v>93047</v>
      </c>
      <c r="H10" s="9">
        <v>88892</v>
      </c>
      <c r="I10" s="10">
        <f>IF(OR(G10=0,H10=0),"　　－　　",ROUND(G10/H10*100,1))</f>
        <v>104.7</v>
      </c>
      <c r="J10" s="9">
        <v>11081114</v>
      </c>
      <c r="K10" s="9">
        <v>10936152</v>
      </c>
      <c r="L10" s="10">
        <f>IF(OR(J10=0,K10=0),"　　－　　",ROUND(J10/K10*100,1))</f>
        <v>101.3</v>
      </c>
      <c r="M10" s="12">
        <f>+D10+G10+J10</f>
        <v>15196210</v>
      </c>
      <c r="N10" s="12">
        <f>+E10+H10+K10</f>
        <v>14510708</v>
      </c>
      <c r="O10" s="14">
        <f>IF(OR(M10=0,N10=0),"　　－　　",ROUND(M10/N10*100,1))</f>
        <v>104.7</v>
      </c>
    </row>
    <row r="11" spans="1:15" ht="16.5" customHeight="1">
      <c r="A11" s="1">
        <v>8</v>
      </c>
      <c r="B11" s="15" t="s">
        <v>11</v>
      </c>
      <c r="C11" s="12">
        <v>18</v>
      </c>
      <c r="D11" s="9">
        <v>17139158</v>
      </c>
      <c r="E11" s="9">
        <v>16086646</v>
      </c>
      <c r="F11" s="10">
        <f t="shared" si="0"/>
        <v>106.5</v>
      </c>
      <c r="G11" s="9">
        <v>0</v>
      </c>
      <c r="H11" s="9">
        <v>0</v>
      </c>
      <c r="I11" s="10" t="str">
        <f t="shared" si="1"/>
        <v>　　－　　</v>
      </c>
      <c r="J11" s="9">
        <v>0</v>
      </c>
      <c r="K11" s="9">
        <v>0</v>
      </c>
      <c r="L11" s="10" t="str">
        <f t="shared" si="2"/>
        <v>　　－　　</v>
      </c>
      <c r="M11" s="12">
        <f t="shared" si="3"/>
        <v>17139158</v>
      </c>
      <c r="N11" s="12">
        <f t="shared" si="4"/>
        <v>16086646</v>
      </c>
      <c r="O11" s="14">
        <f t="shared" si="5"/>
        <v>106.5</v>
      </c>
    </row>
    <row r="12" spans="1:15" ht="16.5" customHeight="1">
      <c r="A12" s="1">
        <v>9</v>
      </c>
      <c r="B12" s="11" t="s">
        <v>12</v>
      </c>
      <c r="C12" s="12">
        <v>8</v>
      </c>
      <c r="D12" s="9">
        <v>3223397</v>
      </c>
      <c r="E12" s="9">
        <v>3314487</v>
      </c>
      <c r="F12" s="10">
        <f t="shared" si="0"/>
        <v>97.3</v>
      </c>
      <c r="G12" s="9">
        <v>211342</v>
      </c>
      <c r="H12" s="9">
        <v>123910</v>
      </c>
      <c r="I12" s="10">
        <f t="shared" si="1"/>
        <v>170.6</v>
      </c>
      <c r="J12" s="9">
        <v>8771269</v>
      </c>
      <c r="K12" s="9">
        <v>8932862</v>
      </c>
      <c r="L12" s="10">
        <f t="shared" si="2"/>
        <v>98.2</v>
      </c>
      <c r="M12" s="12">
        <f t="shared" si="3"/>
        <v>12206008</v>
      </c>
      <c r="N12" s="12">
        <f t="shared" si="4"/>
        <v>12371259</v>
      </c>
      <c r="O12" s="14">
        <f t="shared" si="5"/>
        <v>98.7</v>
      </c>
    </row>
    <row r="13" spans="1:15" ht="16.5" customHeight="1">
      <c r="A13" s="1">
        <v>10</v>
      </c>
      <c r="B13" s="11" t="s">
        <v>13</v>
      </c>
      <c r="C13" s="12">
        <v>9</v>
      </c>
      <c r="D13" s="9">
        <v>5807968</v>
      </c>
      <c r="E13" s="9">
        <v>6220613</v>
      </c>
      <c r="F13" s="10">
        <f t="shared" si="0"/>
        <v>93.4</v>
      </c>
      <c r="G13" s="9">
        <v>217101</v>
      </c>
      <c r="H13" s="9">
        <v>175271</v>
      </c>
      <c r="I13" s="10">
        <f t="shared" si="1"/>
        <v>123.9</v>
      </c>
      <c r="J13" s="9">
        <v>1778244</v>
      </c>
      <c r="K13" s="9">
        <v>2744792</v>
      </c>
      <c r="L13" s="10">
        <f t="shared" si="2"/>
        <v>64.8</v>
      </c>
      <c r="M13" s="12">
        <f t="shared" si="3"/>
        <v>7803313</v>
      </c>
      <c r="N13" s="12">
        <f t="shared" si="4"/>
        <v>9140676</v>
      </c>
      <c r="O13" s="14">
        <f t="shared" si="5"/>
        <v>85.4</v>
      </c>
    </row>
    <row r="14" spans="1:15" ht="16.5" customHeight="1">
      <c r="A14" s="1">
        <v>11</v>
      </c>
      <c r="B14" s="11" t="s">
        <v>14</v>
      </c>
      <c r="C14" s="5">
        <v>32</v>
      </c>
      <c r="D14" s="9">
        <v>3837110</v>
      </c>
      <c r="E14" s="9">
        <v>4076265</v>
      </c>
      <c r="F14" s="10">
        <f t="shared" si="0"/>
        <v>94.1</v>
      </c>
      <c r="G14" s="9">
        <v>17856</v>
      </c>
      <c r="H14" s="9">
        <v>95416</v>
      </c>
      <c r="I14" s="10">
        <f t="shared" si="1"/>
        <v>18.7</v>
      </c>
      <c r="J14" s="9">
        <v>9389953</v>
      </c>
      <c r="K14" s="9">
        <v>9249274</v>
      </c>
      <c r="L14" s="14">
        <f t="shared" si="2"/>
        <v>101.5</v>
      </c>
      <c r="M14" s="16">
        <f t="shared" si="3"/>
        <v>13244919</v>
      </c>
      <c r="N14" s="16">
        <f t="shared" si="4"/>
        <v>13420955</v>
      </c>
      <c r="O14" s="14">
        <f t="shared" si="5"/>
        <v>98.7</v>
      </c>
    </row>
    <row r="15" spans="1:15" ht="16.5" customHeight="1">
      <c r="A15" s="1">
        <v>13</v>
      </c>
      <c r="B15" s="11" t="s">
        <v>15</v>
      </c>
      <c r="C15" s="5">
        <v>24</v>
      </c>
      <c r="D15" s="9">
        <v>0</v>
      </c>
      <c r="E15" s="9">
        <v>0</v>
      </c>
      <c r="F15" s="10" t="str">
        <f>IF(OR(D15=0,E15=0),"　　－　　",ROUND(D15/E15*100,1))</f>
        <v>　　－　　</v>
      </c>
      <c r="G15" s="9">
        <v>0</v>
      </c>
      <c r="H15" s="9">
        <v>0</v>
      </c>
      <c r="I15" s="10" t="str">
        <f>IF(OR(G15=0,H15=0),"　　－　　",ROUND(G15/H15*100,1))</f>
        <v>　　－　　</v>
      </c>
      <c r="J15" s="9">
        <v>7428152</v>
      </c>
      <c r="K15" s="9">
        <v>7904922</v>
      </c>
      <c r="L15" s="10">
        <f>IF(OR(J15=0,K15=0),"　　－　　",ROUND(J15/K15*100,1))</f>
        <v>94</v>
      </c>
      <c r="M15" s="12">
        <f>+D15+G15+J15</f>
        <v>7428152</v>
      </c>
      <c r="N15" s="12">
        <f>+E15+H15+K15</f>
        <v>7904922</v>
      </c>
      <c r="O15" s="14">
        <f>IF(OR(M15=0,N15=0),"　　－　　",ROUND(M15/N15*100,1))</f>
        <v>94</v>
      </c>
    </row>
    <row r="16" spans="1:15" ht="16.5" customHeight="1">
      <c r="A16" s="1">
        <v>12</v>
      </c>
      <c r="B16" s="11" t="s">
        <v>16</v>
      </c>
      <c r="C16" s="12">
        <v>11</v>
      </c>
      <c r="D16" s="9">
        <v>1613583</v>
      </c>
      <c r="E16" s="9">
        <v>1889925</v>
      </c>
      <c r="F16" s="10">
        <f t="shared" si="0"/>
        <v>85.4</v>
      </c>
      <c r="G16" s="9">
        <v>69326</v>
      </c>
      <c r="H16" s="9">
        <v>47803</v>
      </c>
      <c r="I16" s="10">
        <f t="shared" si="1"/>
        <v>145</v>
      </c>
      <c r="J16" s="9">
        <v>5876395</v>
      </c>
      <c r="K16" s="9">
        <v>7216734</v>
      </c>
      <c r="L16" s="10">
        <f t="shared" si="2"/>
        <v>81.4</v>
      </c>
      <c r="M16" s="12">
        <f t="shared" si="3"/>
        <v>7559304</v>
      </c>
      <c r="N16" s="12">
        <f t="shared" si="4"/>
        <v>9154462</v>
      </c>
      <c r="O16" s="14">
        <f t="shared" si="5"/>
        <v>82.6</v>
      </c>
    </row>
    <row r="17" spans="1:15" ht="16.5" customHeight="1">
      <c r="A17" s="1">
        <v>14</v>
      </c>
      <c r="B17" s="11" t="s">
        <v>17</v>
      </c>
      <c r="C17" s="12">
        <v>10</v>
      </c>
      <c r="D17" s="9">
        <v>6885989</v>
      </c>
      <c r="E17" s="9">
        <v>8288272</v>
      </c>
      <c r="F17" s="10">
        <f t="shared" si="0"/>
        <v>83.1</v>
      </c>
      <c r="G17" s="9">
        <v>0</v>
      </c>
      <c r="H17" s="9">
        <v>0</v>
      </c>
      <c r="I17" s="10" t="str">
        <f t="shared" si="1"/>
        <v>　　－　　</v>
      </c>
      <c r="J17" s="9">
        <v>0</v>
      </c>
      <c r="K17" s="9">
        <v>0</v>
      </c>
      <c r="L17" s="10" t="str">
        <f t="shared" si="2"/>
        <v>　　－　　</v>
      </c>
      <c r="M17" s="12">
        <f t="shared" si="3"/>
        <v>6885989</v>
      </c>
      <c r="N17" s="12">
        <f t="shared" si="4"/>
        <v>8288272</v>
      </c>
      <c r="O17" s="14">
        <f t="shared" si="5"/>
        <v>83.1</v>
      </c>
    </row>
    <row r="18" spans="1:15" ht="16.5" customHeight="1">
      <c r="A18" s="1">
        <v>15</v>
      </c>
      <c r="B18" s="11" t="s">
        <v>19</v>
      </c>
      <c r="C18" s="12">
        <v>12</v>
      </c>
      <c r="D18" s="9">
        <v>488816</v>
      </c>
      <c r="E18" s="9">
        <v>540303</v>
      </c>
      <c r="F18" s="10">
        <f t="shared" si="0"/>
        <v>90.5</v>
      </c>
      <c r="G18" s="9">
        <v>48300</v>
      </c>
      <c r="H18" s="9">
        <v>27831</v>
      </c>
      <c r="I18" s="10">
        <f t="shared" si="1"/>
        <v>173.5</v>
      </c>
      <c r="J18" s="9">
        <v>3853076</v>
      </c>
      <c r="K18" s="9">
        <v>4168117</v>
      </c>
      <c r="L18" s="10">
        <f t="shared" si="2"/>
        <v>92.4</v>
      </c>
      <c r="M18" s="12">
        <f t="shared" si="3"/>
        <v>4390192</v>
      </c>
      <c r="N18" s="12">
        <f t="shared" si="4"/>
        <v>4736251</v>
      </c>
      <c r="O18" s="14">
        <f t="shared" si="5"/>
        <v>92.7</v>
      </c>
    </row>
    <row r="19" spans="1:15" ht="16.5" customHeight="1">
      <c r="A19" s="1">
        <v>16</v>
      </c>
      <c r="B19" s="11" t="s">
        <v>20</v>
      </c>
      <c r="C19" s="12">
        <v>13</v>
      </c>
      <c r="D19" s="9">
        <v>815236</v>
      </c>
      <c r="E19" s="9">
        <v>864464</v>
      </c>
      <c r="F19" s="10">
        <f t="shared" si="0"/>
        <v>94.3</v>
      </c>
      <c r="G19" s="9">
        <v>0</v>
      </c>
      <c r="H19" s="9">
        <v>0</v>
      </c>
      <c r="I19" s="10" t="str">
        <f t="shared" si="1"/>
        <v>　　－　　</v>
      </c>
      <c r="J19" s="9">
        <v>6459919</v>
      </c>
      <c r="K19" s="9">
        <v>6524949</v>
      </c>
      <c r="L19" s="10">
        <f t="shared" si="2"/>
        <v>99</v>
      </c>
      <c r="M19" s="12">
        <f t="shared" si="3"/>
        <v>7275155</v>
      </c>
      <c r="N19" s="12">
        <f t="shared" si="4"/>
        <v>7389413</v>
      </c>
      <c r="O19" s="14">
        <f t="shared" si="5"/>
        <v>98.5</v>
      </c>
    </row>
    <row r="20" spans="1:15" ht="16.5" customHeight="1">
      <c r="A20" s="1">
        <v>17</v>
      </c>
      <c r="B20" s="11" t="s">
        <v>21</v>
      </c>
      <c r="C20" s="12">
        <v>15</v>
      </c>
      <c r="D20" s="9">
        <v>202412</v>
      </c>
      <c r="E20" s="9">
        <v>223369</v>
      </c>
      <c r="F20" s="10">
        <f t="shared" si="0"/>
        <v>90.6</v>
      </c>
      <c r="G20" s="9">
        <v>0</v>
      </c>
      <c r="H20" s="9">
        <v>0</v>
      </c>
      <c r="I20" s="10" t="str">
        <f t="shared" si="1"/>
        <v>　　－　　</v>
      </c>
      <c r="J20" s="9">
        <v>6948799</v>
      </c>
      <c r="K20" s="9">
        <v>6408857</v>
      </c>
      <c r="L20" s="10">
        <f t="shared" si="2"/>
        <v>108.4</v>
      </c>
      <c r="M20" s="12">
        <f t="shared" si="3"/>
        <v>7151211</v>
      </c>
      <c r="N20" s="12">
        <f t="shared" si="4"/>
        <v>6632226</v>
      </c>
      <c r="O20" s="14">
        <f t="shared" si="5"/>
        <v>107.8</v>
      </c>
    </row>
    <row r="21" spans="1:15" ht="16.5" customHeight="1">
      <c r="A21" s="1">
        <v>18</v>
      </c>
      <c r="B21" s="11" t="s">
        <v>22</v>
      </c>
      <c r="C21" s="12">
        <v>16</v>
      </c>
      <c r="D21" s="9">
        <v>2204701</v>
      </c>
      <c r="E21" s="9">
        <v>2174421</v>
      </c>
      <c r="F21" s="10">
        <f t="shared" si="0"/>
        <v>101.4</v>
      </c>
      <c r="G21" s="9">
        <v>0</v>
      </c>
      <c r="H21" s="9">
        <v>2398</v>
      </c>
      <c r="I21" s="10" t="str">
        <f t="shared" si="1"/>
        <v>　　－　　</v>
      </c>
      <c r="J21" s="9">
        <v>2937742</v>
      </c>
      <c r="K21" s="9">
        <v>3009357</v>
      </c>
      <c r="L21" s="17">
        <f t="shared" si="2"/>
        <v>97.6</v>
      </c>
      <c r="M21" s="12">
        <f t="shared" si="3"/>
        <v>5142443</v>
      </c>
      <c r="N21" s="12">
        <f t="shared" si="4"/>
        <v>5186176</v>
      </c>
      <c r="O21" s="14">
        <f t="shared" si="5"/>
        <v>99.2</v>
      </c>
    </row>
    <row r="22" spans="1:15" ht="16.5" customHeight="1">
      <c r="A22" s="1">
        <v>19</v>
      </c>
      <c r="B22" s="11" t="s">
        <v>23</v>
      </c>
      <c r="C22" s="12">
        <v>14</v>
      </c>
      <c r="D22" s="9">
        <v>1419784</v>
      </c>
      <c r="E22" s="13">
        <v>1720903</v>
      </c>
      <c r="F22" s="10">
        <f t="shared" si="0"/>
        <v>82.5</v>
      </c>
      <c r="G22" s="9">
        <v>176234</v>
      </c>
      <c r="H22" s="13">
        <v>153760</v>
      </c>
      <c r="I22" s="10">
        <f t="shared" si="1"/>
        <v>114.6</v>
      </c>
      <c r="J22" s="9">
        <v>3303367</v>
      </c>
      <c r="K22" s="13">
        <v>3013941</v>
      </c>
      <c r="L22" s="10">
        <f t="shared" si="2"/>
        <v>109.6</v>
      </c>
      <c r="M22" s="12">
        <f t="shared" si="3"/>
        <v>4899385</v>
      </c>
      <c r="N22" s="18">
        <f t="shared" si="4"/>
        <v>4888604</v>
      </c>
      <c r="O22" s="14">
        <f t="shared" si="5"/>
        <v>100.2</v>
      </c>
    </row>
    <row r="23" spans="1:15" ht="16.5" customHeight="1">
      <c r="A23" s="1">
        <v>20</v>
      </c>
      <c r="B23" s="19" t="s">
        <v>24</v>
      </c>
      <c r="C23" s="5">
        <v>36</v>
      </c>
      <c r="D23" s="9">
        <v>3939330</v>
      </c>
      <c r="E23" s="9">
        <v>3692466</v>
      </c>
      <c r="F23" s="10">
        <f t="shared" si="0"/>
        <v>106.7</v>
      </c>
      <c r="G23" s="9">
        <v>39469</v>
      </c>
      <c r="H23" s="9">
        <v>50864</v>
      </c>
      <c r="I23" s="10">
        <f t="shared" si="1"/>
        <v>77.6</v>
      </c>
      <c r="J23" s="9">
        <v>1150396</v>
      </c>
      <c r="K23" s="9">
        <v>1003377</v>
      </c>
      <c r="L23" s="14">
        <f t="shared" si="2"/>
        <v>114.7</v>
      </c>
      <c r="M23" s="16">
        <f t="shared" si="3"/>
        <v>5129195</v>
      </c>
      <c r="N23" s="16">
        <f t="shared" si="4"/>
        <v>4746707</v>
      </c>
      <c r="O23" s="14">
        <f t="shared" si="5"/>
        <v>108.1</v>
      </c>
    </row>
    <row r="24" spans="1:16" ht="16.5" customHeight="1">
      <c r="A24" s="1">
        <v>21</v>
      </c>
      <c r="B24" s="20" t="s">
        <v>25</v>
      </c>
      <c r="C24" s="5">
        <v>33</v>
      </c>
      <c r="D24" s="9">
        <v>1022236</v>
      </c>
      <c r="E24" s="9">
        <v>996999</v>
      </c>
      <c r="F24" s="10">
        <f t="shared" si="0"/>
        <v>102.5</v>
      </c>
      <c r="G24" s="9">
        <v>0</v>
      </c>
      <c r="H24" s="9">
        <v>0</v>
      </c>
      <c r="I24" s="10" t="str">
        <f t="shared" si="1"/>
        <v>　　－　　</v>
      </c>
      <c r="J24" s="9">
        <v>3319700</v>
      </c>
      <c r="K24" s="9">
        <v>3179559</v>
      </c>
      <c r="L24" s="10">
        <f t="shared" si="2"/>
        <v>104.4</v>
      </c>
      <c r="M24" s="12">
        <f t="shared" si="3"/>
        <v>4341936</v>
      </c>
      <c r="N24" s="12">
        <f t="shared" si="4"/>
        <v>4176558</v>
      </c>
      <c r="O24" s="14">
        <f t="shared" si="5"/>
        <v>104</v>
      </c>
      <c r="P24" s="5"/>
    </row>
    <row r="25" spans="1:16" ht="16.5" customHeight="1">
      <c r="A25" s="1">
        <v>22</v>
      </c>
      <c r="B25" s="11" t="s">
        <v>26</v>
      </c>
      <c r="C25" s="5">
        <v>21</v>
      </c>
      <c r="D25" s="9">
        <v>1747173</v>
      </c>
      <c r="E25" s="9">
        <v>1619578</v>
      </c>
      <c r="F25" s="10">
        <f t="shared" si="0"/>
        <v>107.9</v>
      </c>
      <c r="G25" s="9">
        <v>17810</v>
      </c>
      <c r="H25" s="9">
        <v>10464</v>
      </c>
      <c r="I25" s="10">
        <f t="shared" si="1"/>
        <v>170.2</v>
      </c>
      <c r="J25" s="9">
        <v>2437940</v>
      </c>
      <c r="K25" s="9">
        <v>2375246</v>
      </c>
      <c r="L25" s="10">
        <f t="shared" si="2"/>
        <v>102.6</v>
      </c>
      <c r="M25" s="12">
        <f t="shared" si="3"/>
        <v>4202923</v>
      </c>
      <c r="N25" s="12">
        <f t="shared" si="4"/>
        <v>4005288</v>
      </c>
      <c r="O25" s="14">
        <f t="shared" si="5"/>
        <v>104.9</v>
      </c>
      <c r="P25" s="2"/>
    </row>
    <row r="26" spans="1:15" ht="16.5" customHeight="1">
      <c r="A26" s="1">
        <v>24</v>
      </c>
      <c r="B26" s="20" t="s">
        <v>27</v>
      </c>
      <c r="C26" s="12">
        <v>22</v>
      </c>
      <c r="D26" s="9">
        <v>778444</v>
      </c>
      <c r="E26" s="9">
        <v>726058</v>
      </c>
      <c r="F26" s="10">
        <f>IF(OR(D26=0,E26=0),"　　－　　",ROUND(D26/E26*100,1))</f>
        <v>107.2</v>
      </c>
      <c r="G26" s="9">
        <v>0</v>
      </c>
      <c r="H26" s="9">
        <v>0</v>
      </c>
      <c r="I26" s="10" t="str">
        <f>IF(OR(G26=0,H26=0),"　　－　　",ROUND(G26/H26*100,1))</f>
        <v>　　－　　</v>
      </c>
      <c r="J26" s="9">
        <v>1600729</v>
      </c>
      <c r="K26" s="9">
        <v>1469899</v>
      </c>
      <c r="L26" s="10">
        <f>IF(OR(J26=0,K26=0),"　　－　　",ROUND(J26/K26*100,1))</f>
        <v>108.9</v>
      </c>
      <c r="M26" s="12">
        <f>+D26+G26+J26</f>
        <v>2379173</v>
      </c>
      <c r="N26" s="12">
        <f>+E26+H26+K26</f>
        <v>2195957</v>
      </c>
      <c r="O26" s="14">
        <f>IF(OR(M26=0,N26=0),"　　－　　",ROUND(M26/N26*100,1))</f>
        <v>108.3</v>
      </c>
    </row>
    <row r="27" spans="1:15" ht="16.5" customHeight="1">
      <c r="A27" s="1">
        <v>23</v>
      </c>
      <c r="B27" s="20" t="s">
        <v>28</v>
      </c>
      <c r="C27" s="12">
        <v>23</v>
      </c>
      <c r="D27" s="9">
        <v>3774929</v>
      </c>
      <c r="E27" s="9">
        <v>3584344</v>
      </c>
      <c r="F27" s="10">
        <f t="shared" si="0"/>
        <v>105.3</v>
      </c>
      <c r="G27" s="9">
        <v>0</v>
      </c>
      <c r="H27" s="9">
        <v>0</v>
      </c>
      <c r="I27" s="10" t="str">
        <f t="shared" si="1"/>
        <v>　　－　　</v>
      </c>
      <c r="J27" s="9">
        <v>371284</v>
      </c>
      <c r="K27" s="9">
        <v>363299</v>
      </c>
      <c r="L27" s="10">
        <f t="shared" si="2"/>
        <v>102.2</v>
      </c>
      <c r="M27" s="12">
        <f t="shared" si="3"/>
        <v>4146213</v>
      </c>
      <c r="N27" s="12">
        <f t="shared" si="4"/>
        <v>3947643</v>
      </c>
      <c r="O27" s="14">
        <f t="shared" si="5"/>
        <v>105</v>
      </c>
    </row>
    <row r="28" spans="1:16" ht="16.5" customHeight="1">
      <c r="A28" s="1">
        <v>25</v>
      </c>
      <c r="B28" s="11" t="s">
        <v>29</v>
      </c>
      <c r="C28" s="16">
        <v>20</v>
      </c>
      <c r="D28" s="21">
        <v>976258</v>
      </c>
      <c r="E28" s="21">
        <v>1078599</v>
      </c>
      <c r="F28" s="10">
        <f t="shared" si="0"/>
        <v>90.5</v>
      </c>
      <c r="G28" s="21">
        <v>5340</v>
      </c>
      <c r="H28" s="21">
        <v>5290</v>
      </c>
      <c r="I28" s="10">
        <f t="shared" si="1"/>
        <v>100.9</v>
      </c>
      <c r="J28" s="21">
        <v>2757860</v>
      </c>
      <c r="K28" s="21">
        <v>3034920</v>
      </c>
      <c r="L28" s="10">
        <f t="shared" si="2"/>
        <v>90.9</v>
      </c>
      <c r="M28" s="12">
        <f t="shared" si="3"/>
        <v>3739458</v>
      </c>
      <c r="N28" s="12">
        <f t="shared" si="4"/>
        <v>4118809</v>
      </c>
      <c r="O28" s="14">
        <f t="shared" si="5"/>
        <v>90.8</v>
      </c>
      <c r="P28" s="2"/>
    </row>
    <row r="29" spans="1:15" ht="16.5" customHeight="1">
      <c r="A29" s="1">
        <v>26</v>
      </c>
      <c r="B29" s="20" t="s">
        <v>30</v>
      </c>
      <c r="C29" s="12">
        <v>19</v>
      </c>
      <c r="D29" s="9">
        <v>524244</v>
      </c>
      <c r="E29" s="9">
        <v>562588</v>
      </c>
      <c r="F29" s="10">
        <f t="shared" si="0"/>
        <v>93.2</v>
      </c>
      <c r="G29" s="9">
        <v>619</v>
      </c>
      <c r="H29" s="9">
        <v>6155</v>
      </c>
      <c r="I29" s="10">
        <f t="shared" si="1"/>
        <v>10.1</v>
      </c>
      <c r="J29" s="9">
        <v>2687551</v>
      </c>
      <c r="K29" s="9">
        <v>2538118</v>
      </c>
      <c r="L29" s="14">
        <f t="shared" si="2"/>
        <v>105.9</v>
      </c>
      <c r="M29" s="16">
        <f t="shared" si="3"/>
        <v>3212414</v>
      </c>
      <c r="N29" s="16">
        <f t="shared" si="4"/>
        <v>3106861</v>
      </c>
      <c r="O29" s="14">
        <f t="shared" si="5"/>
        <v>103.4</v>
      </c>
    </row>
    <row r="30" spans="2:15" ht="15" customHeight="1">
      <c r="B30" s="26" t="s">
        <v>45</v>
      </c>
      <c r="C30" s="29"/>
      <c r="D30" s="29">
        <f>SUM(D4:D29)</f>
        <v>161618947</v>
      </c>
      <c r="E30" s="29">
        <f>SUM(E4:E29)</f>
        <v>163805557</v>
      </c>
      <c r="F30" s="30">
        <f>IF(OR(D30=0,E30=0),"　　－　　",ROUND(D30/E30*100,1))</f>
        <v>98.7</v>
      </c>
      <c r="G30" s="29">
        <f>SUM(G4:G29)</f>
        <v>2360546</v>
      </c>
      <c r="H30" s="29">
        <f>SUM(H4:H29)</f>
        <v>2277139</v>
      </c>
      <c r="I30" s="30">
        <f>IF(OR(G30=0,H30=0),"　　－　　",ROUND(G30/H30*100,1))</f>
        <v>103.7</v>
      </c>
      <c r="J30" s="29">
        <f>SUM(J4:J29)</f>
        <v>227493555</v>
      </c>
      <c r="K30" s="29">
        <f>SUM(K4:K29)</f>
        <v>231226587</v>
      </c>
      <c r="L30" s="31">
        <f>IF(OR(J30=0,K30=0),"　　－　　",ROUND(J30/K30*100,1))</f>
        <v>98.4</v>
      </c>
      <c r="M30" s="29">
        <f>SUM(M4:M29)</f>
        <v>391473048</v>
      </c>
      <c r="N30" s="29">
        <f>SUM(N4:N29)</f>
        <v>397309283</v>
      </c>
      <c r="O30" s="31">
        <f>IF(OR(M30=0,N30=0),"　　－　　",ROUND(M30/N30*100,1))</f>
        <v>98.5</v>
      </c>
    </row>
    <row r="31" spans="1:15" ht="16.5" customHeight="1">
      <c r="A31" s="1">
        <v>28</v>
      </c>
      <c r="B31" s="20" t="s">
        <v>31</v>
      </c>
      <c r="C31" s="5">
        <v>38</v>
      </c>
      <c r="D31" s="9">
        <v>3360270</v>
      </c>
      <c r="E31" s="9">
        <v>3258607</v>
      </c>
      <c r="F31" s="10">
        <f>IF(OR(D31=0,E31=0),"　　－　　",ROUND(D31/E31*100,1))</f>
        <v>103.1</v>
      </c>
      <c r="G31" s="9">
        <v>0</v>
      </c>
      <c r="H31" s="9">
        <v>0</v>
      </c>
      <c r="I31" s="10" t="str">
        <f>IF(OR(G31=0,H31=0),"　　－　　",ROUND(G31/H31*100,1))</f>
        <v>　　－　　</v>
      </c>
      <c r="J31" s="9">
        <v>0</v>
      </c>
      <c r="K31" s="9">
        <v>0</v>
      </c>
      <c r="L31" s="14" t="str">
        <f>IF(OR(J31=0,K31=0),"　　－　　",ROUND(J31/K31*100,1))</f>
        <v>　　－　　</v>
      </c>
      <c r="M31" s="16">
        <f>+D31+G31+J31</f>
        <v>3360270</v>
      </c>
      <c r="N31" s="16">
        <f>+E31+H31+K31</f>
        <v>3258607</v>
      </c>
      <c r="O31" s="14">
        <f>IF(OR(M31=0,N31=0),"　　－　　",ROUND(M31/N31*100,1))</f>
        <v>103.1</v>
      </c>
    </row>
    <row r="32" spans="1:15" ht="16.5" customHeight="1">
      <c r="A32" s="1">
        <v>27</v>
      </c>
      <c r="B32" s="20" t="s">
        <v>32</v>
      </c>
      <c r="C32" s="12">
        <v>27</v>
      </c>
      <c r="D32" s="9">
        <v>3131857</v>
      </c>
      <c r="E32" s="9">
        <v>3010906</v>
      </c>
      <c r="F32" s="10">
        <f aca="true" t="shared" si="6" ref="F32:F51">IF(OR(D32=0,E32=0),"　　－　　",ROUND(D32/E32*100,1))</f>
        <v>104</v>
      </c>
      <c r="G32" s="9">
        <v>28767</v>
      </c>
      <c r="H32" s="21">
        <v>45511</v>
      </c>
      <c r="I32" s="14">
        <f aca="true" t="shared" si="7" ref="I32:I51">IF(OR(G32=0,H32=0),"　　－　　",ROUND(G32/H32*100,1))</f>
        <v>63.2</v>
      </c>
      <c r="J32" s="22">
        <v>369520</v>
      </c>
      <c r="K32" s="9">
        <v>268486</v>
      </c>
      <c r="L32" s="14" t="s">
        <v>3</v>
      </c>
      <c r="M32" s="16">
        <f aca="true" t="shared" si="8" ref="M32:M51">+D32+G32+J32</f>
        <v>3530144</v>
      </c>
      <c r="N32" s="16">
        <f aca="true" t="shared" si="9" ref="N32:N51">+E32+H32+K32</f>
        <v>3324903</v>
      </c>
      <c r="O32" s="14">
        <f aca="true" t="shared" si="10" ref="O32:O51">IF(OR(M32=0,N32=0),"　　－　　",ROUND(M32/N32*100,1))</f>
        <v>106.2</v>
      </c>
    </row>
    <row r="33" spans="1:15" ht="16.5" customHeight="1">
      <c r="A33" s="1">
        <v>32</v>
      </c>
      <c r="B33" s="11" t="s">
        <v>34</v>
      </c>
      <c r="C33" s="5">
        <v>31</v>
      </c>
      <c r="D33" s="9">
        <v>3250108</v>
      </c>
      <c r="E33" s="9">
        <v>2888710</v>
      </c>
      <c r="F33" s="10">
        <f>IF(OR(D33=0,E33=0),"　　－　　",ROUND(D33/E33*100,1))</f>
        <v>112.5</v>
      </c>
      <c r="G33" s="9">
        <v>0</v>
      </c>
      <c r="H33" s="9">
        <v>0</v>
      </c>
      <c r="I33" s="10" t="str">
        <f>IF(OR(G33=0,H33=0),"　　－　　",ROUND(G33/H33*100,1))</f>
        <v>　　－　　</v>
      </c>
      <c r="J33" s="9">
        <v>178444</v>
      </c>
      <c r="K33" s="9">
        <v>168935</v>
      </c>
      <c r="L33" s="14">
        <f>IF(OR(J33=0,K33=0),"　　－　　",ROUND(J33/K33*100,1))</f>
        <v>105.6</v>
      </c>
      <c r="M33" s="16">
        <f aca="true" t="shared" si="11" ref="M33:N35">+D33+G33+J33</f>
        <v>3428552</v>
      </c>
      <c r="N33" s="16">
        <f t="shared" si="11"/>
        <v>3057645</v>
      </c>
      <c r="O33" s="14">
        <f>IF(OR(M33=0,N33=0),"　　－　　",ROUND(M33/N33*100,1))</f>
        <v>112.1</v>
      </c>
    </row>
    <row r="34" spans="1:15" ht="16.5" customHeight="1">
      <c r="A34" s="1">
        <v>34</v>
      </c>
      <c r="B34" s="20" t="s">
        <v>35</v>
      </c>
      <c r="C34" s="5">
        <v>34</v>
      </c>
      <c r="D34" s="9">
        <v>2386852</v>
      </c>
      <c r="E34" s="9">
        <v>2288856</v>
      </c>
      <c r="F34" s="10">
        <f>IF(OR(D34=0,E34=0),"　　－　　",ROUND(D34/E34*100,1))</f>
        <v>104.3</v>
      </c>
      <c r="G34" s="9">
        <v>0</v>
      </c>
      <c r="H34" s="9">
        <v>0</v>
      </c>
      <c r="I34" s="10" t="str">
        <f>IF(OR(G34=0,H34=0),"　　－　　",ROUND(G34/H34*100,1))</f>
        <v>　　－　　</v>
      </c>
      <c r="J34" s="9">
        <v>133777</v>
      </c>
      <c r="K34" s="9">
        <v>166898</v>
      </c>
      <c r="L34" s="14">
        <f>IF(OR(J34=0,K34=0),"　　－　　",ROUND(J34/K34*100,1))</f>
        <v>80.2</v>
      </c>
      <c r="M34" s="16">
        <f t="shared" si="11"/>
        <v>2520629</v>
      </c>
      <c r="N34" s="16">
        <f t="shared" si="11"/>
        <v>2455754</v>
      </c>
      <c r="O34" s="14">
        <f>IF(OR(M34=0,N34=0),"　　－　　",ROUND(M34/N34*100,1))</f>
        <v>102.6</v>
      </c>
    </row>
    <row r="35" spans="1:15" ht="16.5" customHeight="1">
      <c r="A35" s="1">
        <v>31</v>
      </c>
      <c r="B35" s="20" t="s">
        <v>36</v>
      </c>
      <c r="C35" s="5">
        <v>30</v>
      </c>
      <c r="D35" s="9">
        <v>174078</v>
      </c>
      <c r="E35" s="9">
        <v>149538</v>
      </c>
      <c r="F35" s="10">
        <f>IF(OR(D35=0,E35=0),"　　－　　",ROUND(D35/E35*100,1))</f>
        <v>116.4</v>
      </c>
      <c r="G35" s="9">
        <v>0</v>
      </c>
      <c r="H35" s="9">
        <v>0</v>
      </c>
      <c r="I35" s="10" t="str">
        <f>IF(OR(G35=0,H35=0),"　　－　　",ROUND(G35/H35*100,1))</f>
        <v>　　－　　</v>
      </c>
      <c r="J35" s="9">
        <v>2693247</v>
      </c>
      <c r="K35" s="9">
        <v>2951203</v>
      </c>
      <c r="L35" s="14">
        <f>IF(OR(J35=0,K35=0),"　　－　　",ROUND(J35/K35*100,1))</f>
        <v>91.3</v>
      </c>
      <c r="M35" s="16">
        <f t="shared" si="11"/>
        <v>2867325</v>
      </c>
      <c r="N35" s="16">
        <f t="shared" si="11"/>
        <v>3100741</v>
      </c>
      <c r="O35" s="14">
        <f>IF(OR(M35=0,N35=0),"　　－　　",ROUND(M35/N35*100,1))</f>
        <v>92.5</v>
      </c>
    </row>
    <row r="36" spans="1:15" ht="16.5" customHeight="1">
      <c r="A36" s="1">
        <v>29</v>
      </c>
      <c r="B36" s="20" t="s">
        <v>37</v>
      </c>
      <c r="C36" s="12">
        <v>26</v>
      </c>
      <c r="D36" s="9">
        <v>460478</v>
      </c>
      <c r="E36" s="9">
        <v>464209</v>
      </c>
      <c r="F36" s="10">
        <f t="shared" si="6"/>
        <v>99.2</v>
      </c>
      <c r="G36" s="9">
        <v>47485</v>
      </c>
      <c r="H36" s="9">
        <v>36961</v>
      </c>
      <c r="I36" s="10">
        <f t="shared" si="7"/>
        <v>128.5</v>
      </c>
      <c r="J36" s="9">
        <v>1938265</v>
      </c>
      <c r="K36" s="9">
        <v>2011451</v>
      </c>
      <c r="L36" s="14">
        <f aca="true" t="shared" si="12" ref="L36:L51">IF(OR(J36=0,K36=0),"　　－　　",ROUND(J36/K36*100,1))</f>
        <v>96.4</v>
      </c>
      <c r="M36" s="16">
        <f t="shared" si="8"/>
        <v>2446228</v>
      </c>
      <c r="N36" s="16">
        <f t="shared" si="9"/>
        <v>2512621</v>
      </c>
      <c r="O36" s="14">
        <f t="shared" si="10"/>
        <v>97.4</v>
      </c>
    </row>
    <row r="37" spans="1:15" ht="16.5" customHeight="1">
      <c r="A37" s="1">
        <v>35</v>
      </c>
      <c r="B37" s="20" t="s">
        <v>38</v>
      </c>
      <c r="C37" s="5">
        <v>35</v>
      </c>
      <c r="D37" s="9">
        <v>2156502</v>
      </c>
      <c r="E37" s="9">
        <v>2060375</v>
      </c>
      <c r="F37" s="10">
        <f>IF(OR(D37=0,E37=0),"　　－　　",ROUND(D37/E37*100,1))</f>
        <v>104.7</v>
      </c>
      <c r="G37" s="9">
        <v>0</v>
      </c>
      <c r="H37" s="9">
        <v>0</v>
      </c>
      <c r="I37" s="10" t="str">
        <f>IF(OR(G37=0,H37=0),"　　－　　",ROUND(G37/H37*100,1))</f>
        <v>　　－　　</v>
      </c>
      <c r="J37" s="9">
        <v>0</v>
      </c>
      <c r="K37" s="9">
        <v>0</v>
      </c>
      <c r="L37" s="14" t="str">
        <f>IF(OR(J37=0,K37=0),"　　－　　",ROUND(J37/K37*100,1))</f>
        <v>　　－　　</v>
      </c>
      <c r="M37" s="16">
        <f>+D37+G37+J37</f>
        <v>2156502</v>
      </c>
      <c r="N37" s="16">
        <f>+E37+H37+K37</f>
        <v>2060375</v>
      </c>
      <c r="O37" s="14">
        <f>IF(OR(M37=0,N37=0),"　　－　　",ROUND(M37/N37*100,1))</f>
        <v>104.7</v>
      </c>
    </row>
    <row r="38" spans="1:15" ht="16.5" customHeight="1">
      <c r="A38" s="1">
        <v>30</v>
      </c>
      <c r="B38" s="20" t="s">
        <v>39</v>
      </c>
      <c r="C38" s="5">
        <v>29</v>
      </c>
      <c r="D38" s="9">
        <v>173272</v>
      </c>
      <c r="E38" s="9">
        <v>165940</v>
      </c>
      <c r="F38" s="10">
        <f t="shared" si="6"/>
        <v>104.4</v>
      </c>
      <c r="G38" s="9">
        <v>0</v>
      </c>
      <c r="H38" s="9">
        <v>0</v>
      </c>
      <c r="I38" s="10" t="str">
        <f t="shared" si="7"/>
        <v>　　－　　</v>
      </c>
      <c r="J38" s="9">
        <v>1974085</v>
      </c>
      <c r="K38" s="9">
        <v>2077088</v>
      </c>
      <c r="L38" s="14">
        <f t="shared" si="12"/>
        <v>95</v>
      </c>
      <c r="M38" s="16">
        <f t="shared" si="8"/>
        <v>2147357</v>
      </c>
      <c r="N38" s="16">
        <f t="shared" si="9"/>
        <v>2243028</v>
      </c>
      <c r="O38" s="14">
        <f t="shared" si="10"/>
        <v>95.7</v>
      </c>
    </row>
    <row r="39" spans="1:15" ht="16.5" customHeight="1">
      <c r="A39" s="1">
        <v>33</v>
      </c>
      <c r="B39" s="20" t="s">
        <v>40</v>
      </c>
      <c r="C39" s="5">
        <v>41</v>
      </c>
      <c r="D39" s="9">
        <v>203948</v>
      </c>
      <c r="E39" s="9">
        <v>198873</v>
      </c>
      <c r="F39" s="10">
        <f t="shared" si="6"/>
        <v>102.6</v>
      </c>
      <c r="G39" s="9">
        <v>8147</v>
      </c>
      <c r="H39" s="9">
        <v>6014</v>
      </c>
      <c r="I39" s="10">
        <f t="shared" si="7"/>
        <v>135.5</v>
      </c>
      <c r="J39" s="9">
        <v>2049257</v>
      </c>
      <c r="K39" s="9">
        <v>2185840</v>
      </c>
      <c r="L39" s="14">
        <f t="shared" si="12"/>
        <v>93.8</v>
      </c>
      <c r="M39" s="16">
        <f t="shared" si="8"/>
        <v>2261352</v>
      </c>
      <c r="N39" s="16">
        <f t="shared" si="9"/>
        <v>2390727</v>
      </c>
      <c r="O39" s="14">
        <f t="shared" si="10"/>
        <v>94.6</v>
      </c>
    </row>
    <row r="40" spans="2:15" ht="16.5" customHeight="1">
      <c r="B40" s="20" t="s">
        <v>41</v>
      </c>
      <c r="C40" s="5"/>
      <c r="D40" s="9">
        <v>508824</v>
      </c>
      <c r="E40" s="9">
        <v>512747</v>
      </c>
      <c r="F40" s="10">
        <f t="shared" si="6"/>
        <v>99.2</v>
      </c>
      <c r="G40" s="9">
        <v>0</v>
      </c>
      <c r="H40" s="9">
        <v>0</v>
      </c>
      <c r="I40" s="10" t="str">
        <f t="shared" si="7"/>
        <v>　　－　　</v>
      </c>
      <c r="J40" s="9">
        <v>1327756</v>
      </c>
      <c r="K40" s="9">
        <v>1273903</v>
      </c>
      <c r="L40" s="14">
        <f t="shared" si="12"/>
        <v>104.2</v>
      </c>
      <c r="M40" s="16">
        <f t="shared" si="8"/>
        <v>1836580</v>
      </c>
      <c r="N40" s="16">
        <f t="shared" si="9"/>
        <v>1786650</v>
      </c>
      <c r="O40" s="14">
        <f t="shared" si="10"/>
        <v>102.8</v>
      </c>
    </row>
    <row r="41" spans="1:15" ht="16.5" customHeight="1">
      <c r="A41" s="1">
        <v>36</v>
      </c>
      <c r="B41" s="20" t="s">
        <v>42</v>
      </c>
      <c r="C41" s="5">
        <v>40</v>
      </c>
      <c r="D41" s="9">
        <v>2008688</v>
      </c>
      <c r="E41" s="9">
        <v>1895334</v>
      </c>
      <c r="F41" s="10">
        <f t="shared" si="6"/>
        <v>106</v>
      </c>
      <c r="G41" s="9">
        <v>0</v>
      </c>
      <c r="H41" s="9">
        <v>0</v>
      </c>
      <c r="I41" s="10" t="str">
        <f t="shared" si="7"/>
        <v>　　－　　</v>
      </c>
      <c r="J41" s="9">
        <v>43472</v>
      </c>
      <c r="K41" s="9">
        <v>62827</v>
      </c>
      <c r="L41" s="14">
        <f t="shared" si="12"/>
        <v>69.2</v>
      </c>
      <c r="M41" s="16">
        <f t="shared" si="8"/>
        <v>2052160</v>
      </c>
      <c r="N41" s="16">
        <f t="shared" si="9"/>
        <v>1958161</v>
      </c>
      <c r="O41" s="14">
        <f t="shared" si="10"/>
        <v>104.8</v>
      </c>
    </row>
    <row r="42" spans="1:15" ht="16.5" customHeight="1">
      <c r="A42" s="1">
        <v>37</v>
      </c>
      <c r="B42" s="20" t="s">
        <v>43</v>
      </c>
      <c r="C42" s="5">
        <v>37</v>
      </c>
      <c r="D42" s="9">
        <v>433971</v>
      </c>
      <c r="E42" s="9">
        <v>378540</v>
      </c>
      <c r="F42" s="10">
        <f t="shared" si="6"/>
        <v>114.6</v>
      </c>
      <c r="G42" s="9">
        <v>742</v>
      </c>
      <c r="H42" s="9">
        <v>913</v>
      </c>
      <c r="I42" s="10">
        <f t="shared" si="7"/>
        <v>81.3</v>
      </c>
      <c r="J42" s="9">
        <v>1735444</v>
      </c>
      <c r="K42" s="9">
        <v>1714129</v>
      </c>
      <c r="L42" s="14">
        <f t="shared" si="12"/>
        <v>101.2</v>
      </c>
      <c r="M42" s="16">
        <f t="shared" si="8"/>
        <v>2170157</v>
      </c>
      <c r="N42" s="16">
        <f t="shared" si="9"/>
        <v>2093582</v>
      </c>
      <c r="O42" s="14">
        <f t="shared" si="10"/>
        <v>103.7</v>
      </c>
    </row>
    <row r="43" spans="1:15" ht="18" customHeight="1">
      <c r="A43" s="1">
        <v>38</v>
      </c>
      <c r="B43" s="20" t="s">
        <v>51</v>
      </c>
      <c r="C43" s="5">
        <v>44</v>
      </c>
      <c r="D43" s="9">
        <v>27444</v>
      </c>
      <c r="E43" s="9">
        <v>279975</v>
      </c>
      <c r="F43" s="10">
        <f t="shared" si="6"/>
        <v>9.8</v>
      </c>
      <c r="G43" s="9">
        <v>0</v>
      </c>
      <c r="H43" s="9">
        <v>0</v>
      </c>
      <c r="I43" s="10" t="str">
        <f t="shared" si="7"/>
        <v>　　－　　</v>
      </c>
      <c r="J43" s="9">
        <v>1174653</v>
      </c>
      <c r="K43" s="9">
        <v>1796850</v>
      </c>
      <c r="L43" s="14">
        <f t="shared" si="12"/>
        <v>65.4</v>
      </c>
      <c r="M43" s="16">
        <f t="shared" si="8"/>
        <v>1202097</v>
      </c>
      <c r="N43" s="16">
        <f t="shared" si="9"/>
        <v>2076825</v>
      </c>
      <c r="O43" s="14">
        <f t="shared" si="10"/>
        <v>57.9</v>
      </c>
    </row>
    <row r="44" spans="1:15" ht="16.5" customHeight="1">
      <c r="A44" s="1">
        <v>39</v>
      </c>
      <c r="B44" s="20" t="s">
        <v>52</v>
      </c>
      <c r="C44" s="5">
        <v>42</v>
      </c>
      <c r="D44" s="9">
        <v>474131</v>
      </c>
      <c r="E44" s="9">
        <v>786934</v>
      </c>
      <c r="F44" s="10">
        <f t="shared" si="6"/>
        <v>60.3</v>
      </c>
      <c r="G44" s="9">
        <v>106484</v>
      </c>
      <c r="H44" s="9">
        <v>87740</v>
      </c>
      <c r="I44" s="10">
        <f t="shared" si="7"/>
        <v>121.4</v>
      </c>
      <c r="J44" s="9">
        <v>592720</v>
      </c>
      <c r="K44" s="9">
        <v>549811</v>
      </c>
      <c r="L44" s="14">
        <f t="shared" si="12"/>
        <v>107.8</v>
      </c>
      <c r="M44" s="16">
        <f t="shared" si="8"/>
        <v>1173335</v>
      </c>
      <c r="N44" s="16">
        <f t="shared" si="9"/>
        <v>1424485</v>
      </c>
      <c r="O44" s="14">
        <f t="shared" si="10"/>
        <v>82.4</v>
      </c>
    </row>
    <row r="45" spans="1:15" ht="16.5" customHeight="1">
      <c r="A45" s="1">
        <v>40</v>
      </c>
      <c r="B45" s="20" t="s">
        <v>53</v>
      </c>
      <c r="C45" s="5">
        <v>39</v>
      </c>
      <c r="D45" s="9">
        <v>1618797</v>
      </c>
      <c r="E45" s="9">
        <v>1704773</v>
      </c>
      <c r="F45" s="10">
        <f t="shared" si="6"/>
        <v>95</v>
      </c>
      <c r="G45" s="9">
        <v>0</v>
      </c>
      <c r="H45" s="9">
        <v>0</v>
      </c>
      <c r="I45" s="10" t="str">
        <f t="shared" si="7"/>
        <v>　　－　　</v>
      </c>
      <c r="J45" s="9">
        <v>97830</v>
      </c>
      <c r="K45" s="9">
        <v>111887</v>
      </c>
      <c r="L45" s="14">
        <f t="shared" si="12"/>
        <v>87.4</v>
      </c>
      <c r="M45" s="16">
        <f t="shared" si="8"/>
        <v>1716627</v>
      </c>
      <c r="N45" s="16">
        <f t="shared" si="9"/>
        <v>1816660</v>
      </c>
      <c r="O45" s="14">
        <f t="shared" si="10"/>
        <v>94.5</v>
      </c>
    </row>
    <row r="46" spans="1:15" ht="16.5" customHeight="1">
      <c r="A46" s="1">
        <v>43</v>
      </c>
      <c r="B46" s="20" t="s">
        <v>54</v>
      </c>
      <c r="C46" s="5">
        <v>28</v>
      </c>
      <c r="D46" s="9">
        <v>335617</v>
      </c>
      <c r="E46" s="9">
        <v>322726</v>
      </c>
      <c r="F46" s="10">
        <f t="shared" si="6"/>
        <v>104</v>
      </c>
      <c r="G46" s="9">
        <v>0</v>
      </c>
      <c r="H46" s="9">
        <v>0</v>
      </c>
      <c r="I46" s="10" t="str">
        <f t="shared" si="7"/>
        <v>　　－　　</v>
      </c>
      <c r="J46" s="9">
        <v>1089890</v>
      </c>
      <c r="K46" s="9">
        <v>1097427</v>
      </c>
      <c r="L46" s="14">
        <f t="shared" si="12"/>
        <v>99.3</v>
      </c>
      <c r="M46" s="16">
        <f t="shared" si="8"/>
        <v>1425507</v>
      </c>
      <c r="N46" s="16">
        <f t="shared" si="9"/>
        <v>1420153</v>
      </c>
      <c r="O46" s="14">
        <f t="shared" si="10"/>
        <v>100.4</v>
      </c>
    </row>
    <row r="47" spans="1:15" ht="16.5" customHeight="1">
      <c r="A47" s="1">
        <v>45</v>
      </c>
      <c r="B47" s="20" t="s">
        <v>55</v>
      </c>
      <c r="C47" s="16">
        <v>17</v>
      </c>
      <c r="D47" s="21">
        <v>290779</v>
      </c>
      <c r="E47" s="21">
        <v>308810</v>
      </c>
      <c r="F47" s="10">
        <f>IF(OR(D47=0,E47=0),"　　－　　",ROUND(D47/E47*100,1))</f>
        <v>94.2</v>
      </c>
      <c r="G47" s="21">
        <v>2126</v>
      </c>
      <c r="H47" s="21">
        <v>1052</v>
      </c>
      <c r="I47" s="10">
        <f>IF(OR(G47=0,H47=0),"　　－　　",ROUND(G47/H47*100,1))</f>
        <v>202.1</v>
      </c>
      <c r="J47" s="21">
        <v>995708</v>
      </c>
      <c r="K47" s="21">
        <v>1072899</v>
      </c>
      <c r="L47" s="14">
        <f>IF(OR(J47=0,K47=0),"　　－　　",ROUND(J47/K47*100,1))</f>
        <v>92.8</v>
      </c>
      <c r="M47" s="16">
        <f aca="true" t="shared" si="13" ref="M47:N49">+D47+G47+J47</f>
        <v>1288613</v>
      </c>
      <c r="N47" s="16">
        <f t="shared" si="13"/>
        <v>1382761</v>
      </c>
      <c r="O47" s="14">
        <f>IF(OR(M47=0,N47=0),"　　－　　",ROUND(M47/N47*100,1))</f>
        <v>93.2</v>
      </c>
    </row>
    <row r="48" spans="2:15" ht="16.5" customHeight="1">
      <c r="B48" s="20" t="s">
        <v>56</v>
      </c>
      <c r="C48" s="12"/>
      <c r="D48" s="21">
        <v>1372978</v>
      </c>
      <c r="E48" s="21">
        <v>1109695</v>
      </c>
      <c r="F48" s="10">
        <f>IF(OR(D48=0,E48=0),"　　－　　",ROUND(D48/E48*100,1))</f>
        <v>123.7</v>
      </c>
      <c r="G48" s="21">
        <v>4203</v>
      </c>
      <c r="H48" s="21">
        <v>7948</v>
      </c>
      <c r="I48" s="10">
        <f>IF(OR(G48=0,H48=0),"　　－　　",ROUND(G48/H48*100,1))</f>
        <v>52.9</v>
      </c>
      <c r="J48" s="21">
        <v>0</v>
      </c>
      <c r="K48" s="21">
        <v>0</v>
      </c>
      <c r="L48" s="14" t="str">
        <f>IF(OR(J48=0,K48=0),"　　－　　",ROUND(J48/K48*100,1))</f>
        <v>　　－　　</v>
      </c>
      <c r="M48" s="16">
        <f t="shared" si="13"/>
        <v>1377181</v>
      </c>
      <c r="N48" s="16">
        <f t="shared" si="13"/>
        <v>1117643</v>
      </c>
      <c r="O48" s="14">
        <f>IF(OR(M48=0,N48=0),"　　－　　",ROUND(M48/N48*100,1))</f>
        <v>123.2</v>
      </c>
    </row>
    <row r="49" spans="1:15" ht="16.5" customHeight="1">
      <c r="A49" s="1">
        <v>46</v>
      </c>
      <c r="B49" s="20" t="s">
        <v>57</v>
      </c>
      <c r="C49" s="5">
        <v>49</v>
      </c>
      <c r="D49" s="9">
        <v>1339435</v>
      </c>
      <c r="E49" s="9">
        <v>1129508</v>
      </c>
      <c r="F49" s="10">
        <f>IF(OR(D49=0,E49=0),"　　－　　",ROUND(D49/E49*100,1))</f>
        <v>118.6</v>
      </c>
      <c r="G49" s="9">
        <v>18504</v>
      </c>
      <c r="H49" s="9">
        <v>12400</v>
      </c>
      <c r="I49" s="10">
        <f>IF(OR(G49=0,H49=0),"　　－　　",ROUND(G49/H49*100,1))</f>
        <v>149.2</v>
      </c>
      <c r="J49" s="9">
        <v>311307</v>
      </c>
      <c r="K49" s="9">
        <v>285848</v>
      </c>
      <c r="L49" s="14">
        <f>IF(OR(J49=0,K49=0),"　　－　　",ROUND(J49/K49*100,1))</f>
        <v>108.9</v>
      </c>
      <c r="M49" s="16">
        <f t="shared" si="13"/>
        <v>1669246</v>
      </c>
      <c r="N49" s="16">
        <f t="shared" si="13"/>
        <v>1427756</v>
      </c>
      <c r="O49" s="14">
        <f>IF(OR(M49=0,N49=0),"　　－　　",ROUND(M49/N49*100,1))</f>
        <v>116.9</v>
      </c>
    </row>
    <row r="50" spans="1:15" ht="16.5" customHeight="1">
      <c r="A50" s="1">
        <v>44</v>
      </c>
      <c r="B50" s="20" t="s">
        <v>58</v>
      </c>
      <c r="C50" s="5">
        <v>46</v>
      </c>
      <c r="D50" s="9">
        <v>454159</v>
      </c>
      <c r="E50" s="9">
        <v>499782</v>
      </c>
      <c r="F50" s="10">
        <f t="shared" si="6"/>
        <v>90.9</v>
      </c>
      <c r="G50" s="9">
        <v>0</v>
      </c>
      <c r="H50" s="9">
        <v>0</v>
      </c>
      <c r="I50" s="10" t="str">
        <f t="shared" si="7"/>
        <v>　　－　　</v>
      </c>
      <c r="J50" s="9">
        <v>1211199</v>
      </c>
      <c r="K50" s="9">
        <v>1173028</v>
      </c>
      <c r="L50" s="14">
        <f t="shared" si="12"/>
        <v>103.3</v>
      </c>
      <c r="M50" s="16">
        <f t="shared" si="8"/>
        <v>1665358</v>
      </c>
      <c r="N50" s="16">
        <f t="shared" si="9"/>
        <v>1672810</v>
      </c>
      <c r="O50" s="14">
        <f t="shared" si="10"/>
        <v>99.6</v>
      </c>
    </row>
    <row r="51" spans="2:15" ht="16.5" customHeight="1">
      <c r="B51" s="20" t="s">
        <v>59</v>
      </c>
      <c r="C51" s="5"/>
      <c r="D51" s="9">
        <v>679187</v>
      </c>
      <c r="E51" s="9">
        <v>654940</v>
      </c>
      <c r="F51" s="10">
        <f t="shared" si="6"/>
        <v>103.7</v>
      </c>
      <c r="G51" s="9">
        <v>20870</v>
      </c>
      <c r="H51" s="9">
        <v>6576</v>
      </c>
      <c r="I51" s="10">
        <f t="shared" si="7"/>
        <v>317.4</v>
      </c>
      <c r="J51" s="9">
        <v>705727</v>
      </c>
      <c r="K51" s="9">
        <v>699775</v>
      </c>
      <c r="L51" s="14">
        <f t="shared" si="12"/>
        <v>100.9</v>
      </c>
      <c r="M51" s="16">
        <f t="shared" si="8"/>
        <v>1405784</v>
      </c>
      <c r="N51" s="16">
        <f t="shared" si="9"/>
        <v>1361291</v>
      </c>
      <c r="O51" s="14">
        <f t="shared" si="10"/>
        <v>103.3</v>
      </c>
    </row>
    <row r="52" spans="1:15" ht="16.5" customHeight="1">
      <c r="A52" s="1">
        <v>42</v>
      </c>
      <c r="B52" s="20" t="s">
        <v>60</v>
      </c>
      <c r="C52" s="5">
        <v>45</v>
      </c>
      <c r="D52" s="9">
        <v>1173283</v>
      </c>
      <c r="E52" s="9">
        <v>1420567</v>
      </c>
      <c r="F52" s="10">
        <f>IF(OR(D52=0,E52=0),"　　－　　",ROUND(D52/E52*100,1))</f>
        <v>82.6</v>
      </c>
      <c r="G52" s="9">
        <v>0</v>
      </c>
      <c r="H52" s="9">
        <v>0</v>
      </c>
      <c r="I52" s="10" t="str">
        <f>IF(OR(G52=0,H52=0),"　　－　　",ROUND(G52/H52*100,1))</f>
        <v>　　－　　</v>
      </c>
      <c r="J52" s="9">
        <v>0</v>
      </c>
      <c r="K52" s="9">
        <v>0</v>
      </c>
      <c r="L52" s="14" t="str">
        <f>IF(OR(J52=0,K52=0),"　　－　　",ROUND(J52/K52*100,1))</f>
        <v>　　－　　</v>
      </c>
      <c r="M52" s="16">
        <f aca="true" t="shared" si="14" ref="M52:N54">+D52+G52+J52</f>
        <v>1173283</v>
      </c>
      <c r="N52" s="16">
        <f t="shared" si="14"/>
        <v>1420567</v>
      </c>
      <c r="O52" s="14">
        <f>IF(OR(M52=0,N52=0),"　　－　　",ROUND(M52/N52*100,1))</f>
        <v>82.6</v>
      </c>
    </row>
    <row r="53" spans="1:15" ht="16.5" customHeight="1">
      <c r="A53" s="1">
        <v>41</v>
      </c>
      <c r="B53" s="20" t="s">
        <v>61</v>
      </c>
      <c r="C53" s="5">
        <v>43</v>
      </c>
      <c r="D53" s="9">
        <v>0</v>
      </c>
      <c r="E53" s="9">
        <v>0</v>
      </c>
      <c r="F53" s="10" t="str">
        <f>IF(OR(D53=0,E53=0),"　　－　　",ROUND(D53/E53*100,1))</f>
        <v>　　－　　</v>
      </c>
      <c r="G53" s="9">
        <v>0</v>
      </c>
      <c r="H53" s="9">
        <v>0</v>
      </c>
      <c r="I53" s="10" t="str">
        <f>IF(OR(G53=0,H53=0),"　　－　　",ROUND(G53/H53*100,1))</f>
        <v>　　－　　</v>
      </c>
      <c r="J53" s="9">
        <v>698959</v>
      </c>
      <c r="K53" s="9">
        <v>1229711</v>
      </c>
      <c r="L53" s="14">
        <f>IF(OR(J53=0,K53=0),"　　－　　",ROUND(J53/K53*100,1))</f>
        <v>56.8</v>
      </c>
      <c r="M53" s="16">
        <f t="shared" si="14"/>
        <v>698959</v>
      </c>
      <c r="N53" s="16">
        <f t="shared" si="14"/>
        <v>1229711</v>
      </c>
      <c r="O53" s="14">
        <f>IF(OR(M53=0,N53=0),"　　－　　",ROUND(M53/N53*100,1))</f>
        <v>56.8</v>
      </c>
    </row>
    <row r="54" spans="1:15" s="2" customFormat="1" ht="16.5" customHeight="1">
      <c r="A54" s="2">
        <v>48</v>
      </c>
      <c r="B54" s="11" t="s">
        <v>62</v>
      </c>
      <c r="C54" s="12">
        <v>25</v>
      </c>
      <c r="D54" s="9">
        <v>191374</v>
      </c>
      <c r="E54" s="9">
        <v>246344</v>
      </c>
      <c r="F54" s="10">
        <f>IF(OR(D54=0,E54=0),"　　－　　",ROUND(D54/E54*100,1))</f>
        <v>77.7</v>
      </c>
      <c r="G54" s="9">
        <v>0</v>
      </c>
      <c r="H54" s="9">
        <v>0</v>
      </c>
      <c r="I54" s="10" t="str">
        <f>IF(OR(G54=0,H54=0),"　　－　　",ROUND(G54/H54*100,1))</f>
        <v>　　－　　</v>
      </c>
      <c r="J54" s="9">
        <v>794616</v>
      </c>
      <c r="K54" s="9">
        <v>756496</v>
      </c>
      <c r="L54" s="10">
        <f>IF(OR(J54=0,K54=0),"　　－　　",ROUND(J54/K54*100,1))</f>
        <v>105</v>
      </c>
      <c r="M54" s="12">
        <f t="shared" si="14"/>
        <v>985990</v>
      </c>
      <c r="N54" s="12">
        <f t="shared" si="14"/>
        <v>1002840</v>
      </c>
      <c r="O54" s="14">
        <f>IF(OR(M54=0,N54=0),"　　－　　",ROUND(M54/N54*100,1))</f>
        <v>98.3</v>
      </c>
    </row>
    <row r="55" spans="2:15" ht="15" customHeight="1">
      <c r="B55" s="26" t="s">
        <v>45</v>
      </c>
      <c r="C55" s="33"/>
      <c r="D55" s="29">
        <v>26206032</v>
      </c>
      <c r="E55" s="29">
        <v>25736689</v>
      </c>
      <c r="F55" s="30">
        <f>IF(OR(D55=0,E55=0),"　　－　　",ROUND(D55/E55*100,1))</f>
        <v>101.8</v>
      </c>
      <c r="G55" s="29">
        <f>SUM(G32:G54)</f>
        <v>237328</v>
      </c>
      <c r="H55" s="29">
        <f>SUM(H32:H54)</f>
        <v>205115</v>
      </c>
      <c r="I55" s="30">
        <f>IF(OR(G55=0,H55=0),"　　－　　",ROUND(G55/H55*100,1))</f>
        <v>115.7</v>
      </c>
      <c r="J55" s="29">
        <f>SUM(J32:J54)</f>
        <v>20115876</v>
      </c>
      <c r="K55" s="29">
        <f>SUM(K32:K54)</f>
        <v>21654492</v>
      </c>
      <c r="L55" s="31">
        <f>IF(OR(J55=0,K55=0),"　　－　　",ROUND(J55/K55*100,1))</f>
        <v>92.9</v>
      </c>
      <c r="M55" s="29">
        <v>46559236</v>
      </c>
      <c r="N55" s="29">
        <v>47596296</v>
      </c>
      <c r="O55" s="31">
        <f>IF(OR(M55=0,N55=0),"　　－　　",ROUND(M55/N55*100,1))</f>
        <v>97.8</v>
      </c>
    </row>
    <row r="56" spans="2:17" ht="15.75" customHeight="1">
      <c r="B56" s="26" t="s">
        <v>46</v>
      </c>
      <c r="C56" s="34"/>
      <c r="D56" s="29">
        <f>D30+D55</f>
        <v>187824979</v>
      </c>
      <c r="E56" s="29">
        <f>E30+E55</f>
        <v>189542246</v>
      </c>
      <c r="F56" s="30">
        <f>IF(OR(D56=0,E56=0),"　　－　　",ROUND(D56/E56*100,1))</f>
        <v>99.1</v>
      </c>
      <c r="G56" s="29">
        <f>G30+G55</f>
        <v>2597874</v>
      </c>
      <c r="H56" s="29">
        <f>H30+H55</f>
        <v>2482254</v>
      </c>
      <c r="I56" s="30">
        <f>IF(OR(G56=0,H56=0),"　　－　　",ROUND(G56/H56*100,1))</f>
        <v>104.7</v>
      </c>
      <c r="J56" s="29">
        <f>J30+J55</f>
        <v>247609431</v>
      </c>
      <c r="K56" s="29">
        <f>K30+K55</f>
        <v>252881079</v>
      </c>
      <c r="L56" s="30">
        <f>IF(OR(J56=0,K56=0),"　　－　　",ROUND(J56/K56*100,1))</f>
        <v>97.9</v>
      </c>
      <c r="M56" s="29">
        <f>M30+M55</f>
        <v>438032284</v>
      </c>
      <c r="N56" s="29">
        <f>N30+N55</f>
        <v>444905579</v>
      </c>
      <c r="O56" s="31">
        <f>IF(OR(M56=0,N56=0),"　　－　　",ROUND(M56/N56*100,1))</f>
        <v>98.5</v>
      </c>
      <c r="P56" s="5"/>
      <c r="Q56" s="2"/>
    </row>
    <row r="57" spans="2:17" ht="15" customHeight="1">
      <c r="B57" s="3" t="s">
        <v>69</v>
      </c>
      <c r="C57" s="32"/>
      <c r="D57" s="32"/>
      <c r="E57" s="32"/>
      <c r="F57" s="32"/>
      <c r="G57" s="32"/>
      <c r="H57" s="32"/>
      <c r="I57" s="32"/>
      <c r="J57" s="32"/>
      <c r="K57" s="2"/>
      <c r="L57" s="2"/>
      <c r="M57" s="2"/>
      <c r="N57" s="2"/>
      <c r="O57" s="2"/>
      <c r="P57" s="2"/>
      <c r="Q57" s="2"/>
    </row>
    <row r="58" spans="7:8" ht="15" customHeight="1">
      <c r="G58" s="2"/>
      <c r="H58" s="23"/>
    </row>
    <row r="59" spans="2:14" ht="12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ht="12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ht="12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ht="12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ht="12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ht="12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12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2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2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2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2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2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2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2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2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2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2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2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12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ht="12">
      <c r="B78"/>
      <c r="C78"/>
      <c r="D78"/>
      <c r="E78"/>
      <c r="F78"/>
      <c r="G78"/>
      <c r="H78"/>
      <c r="I78"/>
      <c r="J78"/>
      <c r="K78"/>
      <c r="L78"/>
      <c r="M78"/>
      <c r="N78"/>
    </row>
  </sheetData>
  <mergeCells count="5">
    <mergeCell ref="B1:M1"/>
    <mergeCell ref="D2:F2"/>
    <mergeCell ref="G2:I2"/>
    <mergeCell ref="J2:L2"/>
    <mergeCell ref="M2:O2"/>
  </mergeCells>
  <printOptions horizontalCentered="1"/>
  <pageMargins left="0.5905511811023623" right="0.5905511811023623" top="0.5905511811023623" bottom="0.3937007874015748" header="0.5118110236220472" footer="0"/>
  <pageSetup horizontalDpi="400" verticalDpi="4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D36" sqref="D36"/>
    </sheetView>
  </sheetViews>
  <sheetFormatPr defaultColWidth="13.00390625" defaultRowHeight="13.5"/>
  <cols>
    <col min="1" max="1" width="4.875" style="0" customWidth="1"/>
    <col min="2" max="2" width="16.375" style="0" customWidth="1"/>
    <col min="3" max="4" width="11.375" style="0" customWidth="1"/>
    <col min="5" max="5" width="8.125" style="0" customWidth="1"/>
    <col min="6" max="6" width="10.375" style="0" customWidth="1"/>
    <col min="7" max="7" width="10.125" style="0" customWidth="1"/>
    <col min="8" max="8" width="8.875" style="0" customWidth="1"/>
    <col min="9" max="9" width="12.875" style="0" customWidth="1"/>
    <col min="10" max="10" width="12.50390625" style="0" customWidth="1"/>
    <col min="11" max="11" width="8.625" style="0" customWidth="1"/>
    <col min="12" max="12" width="12.625" style="0" customWidth="1"/>
    <col min="13" max="13" width="12.50390625" style="0" customWidth="1"/>
    <col min="14" max="14" width="8.625" style="0" customWidth="1"/>
    <col min="15" max="16384" width="10.875" style="0" customWidth="1"/>
  </cols>
  <sheetData>
    <row r="1" spans="1:14" ht="16.5">
      <c r="A1" s="35" t="s">
        <v>70</v>
      </c>
      <c r="B1" s="35"/>
      <c r="C1" s="35"/>
      <c r="D1" s="35"/>
      <c r="E1" s="35"/>
      <c r="F1" s="35"/>
      <c r="G1" s="35"/>
      <c r="H1" s="35"/>
      <c r="I1" s="36"/>
      <c r="J1" s="36"/>
      <c r="K1" s="35"/>
      <c r="L1" s="35"/>
      <c r="M1" s="35"/>
      <c r="N1" s="35"/>
    </row>
    <row r="2" spans="1:14" ht="18" thickBot="1">
      <c r="A2" s="35" t="s">
        <v>71</v>
      </c>
      <c r="B2" s="35"/>
      <c r="C2" s="35"/>
      <c r="D2" s="35"/>
      <c r="E2" s="35"/>
      <c r="F2" s="35"/>
      <c r="G2" s="35"/>
      <c r="H2" s="35"/>
      <c r="I2" s="36"/>
      <c r="J2" s="36"/>
      <c r="K2" s="35"/>
      <c r="L2" s="35"/>
      <c r="M2" s="35"/>
      <c r="N2" s="35"/>
    </row>
    <row r="3" spans="1:14" ht="16.5">
      <c r="A3" s="37"/>
      <c r="B3" s="38"/>
      <c r="C3" s="39" t="s">
        <v>72</v>
      </c>
      <c r="D3" s="40"/>
      <c r="E3" s="41"/>
      <c r="F3" s="39" t="s">
        <v>73</v>
      </c>
      <c r="G3" s="40"/>
      <c r="H3" s="41"/>
      <c r="I3" s="39" t="s">
        <v>74</v>
      </c>
      <c r="J3" s="40"/>
      <c r="K3" s="41"/>
      <c r="L3" s="39" t="s">
        <v>75</v>
      </c>
      <c r="M3" s="40"/>
      <c r="N3" s="41"/>
    </row>
    <row r="4" spans="1:14" ht="18" thickBot="1">
      <c r="A4" s="42"/>
      <c r="B4" s="43" t="s">
        <v>76</v>
      </c>
      <c r="C4" s="69">
        <v>38808</v>
      </c>
      <c r="D4" s="70">
        <v>38443</v>
      </c>
      <c r="E4" s="71" t="s">
        <v>63</v>
      </c>
      <c r="F4" s="69">
        <v>38808</v>
      </c>
      <c r="G4" s="70">
        <v>38443</v>
      </c>
      <c r="H4" s="71" t="s">
        <v>63</v>
      </c>
      <c r="I4" s="69">
        <v>38808</v>
      </c>
      <c r="J4" s="70">
        <v>38443</v>
      </c>
      <c r="K4" s="71" t="s">
        <v>63</v>
      </c>
      <c r="L4" s="69">
        <v>38808</v>
      </c>
      <c r="M4" s="70">
        <v>38443</v>
      </c>
      <c r="N4" s="71" t="s">
        <v>63</v>
      </c>
    </row>
    <row r="5" spans="1:14" ht="16.5">
      <c r="A5" s="44">
        <v>1</v>
      </c>
      <c r="B5" s="45" t="s">
        <v>77</v>
      </c>
      <c r="C5" s="46">
        <v>803679.2738643304</v>
      </c>
      <c r="D5" s="47">
        <v>833638.3475702542</v>
      </c>
      <c r="E5" s="48">
        <v>96.40622653777343</v>
      </c>
      <c r="F5" s="49">
        <v>0</v>
      </c>
      <c r="G5" s="47">
        <v>0</v>
      </c>
      <c r="H5" s="50" t="s">
        <v>49</v>
      </c>
      <c r="I5" s="46">
        <v>2948038.7261356697</v>
      </c>
      <c r="J5" s="47">
        <v>3072319.652429746</v>
      </c>
      <c r="K5" s="48">
        <v>95.95481784599501</v>
      </c>
      <c r="L5" s="46">
        <v>3751718</v>
      </c>
      <c r="M5" s="47">
        <v>3905958</v>
      </c>
      <c r="N5" s="48">
        <v>96.05116081637335</v>
      </c>
    </row>
    <row r="6" spans="1:14" ht="16.5">
      <c r="A6" s="51">
        <v>2</v>
      </c>
      <c r="B6" s="52" t="s">
        <v>78</v>
      </c>
      <c r="C6" s="53">
        <v>929611.9189371858</v>
      </c>
      <c r="D6" s="54">
        <v>925001.54018356</v>
      </c>
      <c r="E6" s="55">
        <v>100.49841849481795</v>
      </c>
      <c r="F6" s="56">
        <v>41825.410705512106</v>
      </c>
      <c r="G6" s="54">
        <v>24475</v>
      </c>
      <c r="H6" s="55">
        <v>170.89033996123436</v>
      </c>
      <c r="I6" s="53">
        <v>2957842.670357302</v>
      </c>
      <c r="J6" s="54">
        <v>3500964.45981644</v>
      </c>
      <c r="K6" s="55">
        <v>84.48650948351487</v>
      </c>
      <c r="L6" s="53">
        <v>3929280</v>
      </c>
      <c r="M6" s="54">
        <v>4450441</v>
      </c>
      <c r="N6" s="55">
        <v>88.28967736006386</v>
      </c>
    </row>
    <row r="7" spans="1:14" ht="16.5">
      <c r="A7" s="51">
        <v>3</v>
      </c>
      <c r="B7" s="52" t="s">
        <v>79</v>
      </c>
      <c r="C7" s="53">
        <v>1054304.7800591558</v>
      </c>
      <c r="D7" s="54">
        <v>934592.8910012442</v>
      </c>
      <c r="E7" s="55">
        <v>112.80898776467927</v>
      </c>
      <c r="F7" s="56">
        <v>2534</v>
      </c>
      <c r="G7" s="54">
        <v>902</v>
      </c>
      <c r="H7" s="55">
        <v>280.93126385809313</v>
      </c>
      <c r="I7" s="53">
        <v>2466031.219940844</v>
      </c>
      <c r="J7" s="54">
        <v>2428724.108998756</v>
      </c>
      <c r="K7" s="55">
        <v>101.53607858561868</v>
      </c>
      <c r="L7" s="53">
        <v>3522870</v>
      </c>
      <c r="M7" s="54">
        <v>3364219</v>
      </c>
      <c r="N7" s="55">
        <v>104.7158344923443</v>
      </c>
    </row>
    <row r="8" spans="1:14" ht="16.5">
      <c r="A8" s="51">
        <v>4</v>
      </c>
      <c r="B8" s="52" t="s">
        <v>80</v>
      </c>
      <c r="C8" s="53">
        <v>11479388.286782004</v>
      </c>
      <c r="D8" s="54">
        <v>11391374.499651613</v>
      </c>
      <c r="E8" s="55">
        <v>100.77263535785856</v>
      </c>
      <c r="F8" s="56">
        <v>24150</v>
      </c>
      <c r="G8" s="54">
        <v>19625</v>
      </c>
      <c r="H8" s="55">
        <v>123.05732484076432</v>
      </c>
      <c r="I8" s="53">
        <v>14731408.713217996</v>
      </c>
      <c r="J8" s="54">
        <v>15365276.500348387</v>
      </c>
      <c r="K8" s="55">
        <v>95.87467373518453</v>
      </c>
      <c r="L8" s="53">
        <v>26234947</v>
      </c>
      <c r="M8" s="54">
        <v>26776276</v>
      </c>
      <c r="N8" s="55">
        <v>97.97832603757148</v>
      </c>
    </row>
    <row r="9" spans="1:14" ht="16.5">
      <c r="A9" s="51">
        <v>5</v>
      </c>
      <c r="B9" s="52" t="s">
        <v>81</v>
      </c>
      <c r="C9" s="53">
        <v>3881186.8247345267</v>
      </c>
      <c r="D9" s="54">
        <v>3723103.5918827793</v>
      </c>
      <c r="E9" s="55">
        <v>104.24600683140821</v>
      </c>
      <c r="F9" s="56">
        <v>6556</v>
      </c>
      <c r="G9" s="54">
        <v>30392</v>
      </c>
      <c r="H9" s="55">
        <v>21.571466175309293</v>
      </c>
      <c r="I9" s="53">
        <v>6039405.175265473</v>
      </c>
      <c r="J9" s="54">
        <v>6499922.408117221</v>
      </c>
      <c r="K9" s="55">
        <v>92.91503491985311</v>
      </c>
      <c r="L9" s="53">
        <v>9927148</v>
      </c>
      <c r="M9" s="54">
        <v>10253418</v>
      </c>
      <c r="N9" s="55">
        <v>96.81793914965722</v>
      </c>
    </row>
    <row r="10" spans="1:14" ht="16.5">
      <c r="A10" s="51">
        <v>6</v>
      </c>
      <c r="B10" s="52" t="s">
        <v>82</v>
      </c>
      <c r="C10" s="53">
        <v>6438621.089334301</v>
      </c>
      <c r="D10" s="54">
        <v>6416768.5828986745</v>
      </c>
      <c r="E10" s="55">
        <v>100.34055313283177</v>
      </c>
      <c r="F10" s="56">
        <v>195118</v>
      </c>
      <c r="G10" s="54">
        <v>183724</v>
      </c>
      <c r="H10" s="55">
        <v>106.20169384511551</v>
      </c>
      <c r="I10" s="53">
        <v>9669993.910665698</v>
      </c>
      <c r="J10" s="54">
        <v>10193678.417101325</v>
      </c>
      <c r="K10" s="55">
        <v>94.86265423522609</v>
      </c>
      <c r="L10" s="53">
        <v>16303733</v>
      </c>
      <c r="M10" s="54">
        <v>16794171</v>
      </c>
      <c r="N10" s="55">
        <v>97.0797129551676</v>
      </c>
    </row>
    <row r="11" spans="1:14" ht="16.5">
      <c r="A11" s="51">
        <v>7</v>
      </c>
      <c r="B11" s="52" t="s">
        <v>83</v>
      </c>
      <c r="C11" s="53">
        <v>1815846.0826063768</v>
      </c>
      <c r="D11" s="54">
        <v>2153876.3226328357</v>
      </c>
      <c r="E11" s="55">
        <v>84.30595868135732</v>
      </c>
      <c r="F11" s="56">
        <v>4100</v>
      </c>
      <c r="G11" s="54">
        <v>3954</v>
      </c>
      <c r="H11" s="55">
        <v>103.69246332827518</v>
      </c>
      <c r="I11" s="53">
        <v>4036153.9173936234</v>
      </c>
      <c r="J11" s="54">
        <v>4126087.6773671643</v>
      </c>
      <c r="K11" s="55">
        <v>97.82036236246616</v>
      </c>
      <c r="L11" s="53">
        <v>5856100</v>
      </c>
      <c r="M11" s="54">
        <v>6283918</v>
      </c>
      <c r="N11" s="55">
        <v>93.19185896442315</v>
      </c>
    </row>
    <row r="12" spans="1:14" ht="16.5">
      <c r="A12" s="51">
        <v>8</v>
      </c>
      <c r="B12" s="52" t="s">
        <v>84</v>
      </c>
      <c r="C12" s="53">
        <v>2138703.234523816</v>
      </c>
      <c r="D12" s="54">
        <v>1862482.2153341938</v>
      </c>
      <c r="E12" s="55">
        <v>114.83080036498812</v>
      </c>
      <c r="F12" s="56">
        <v>45305</v>
      </c>
      <c r="G12" s="54">
        <v>11767</v>
      </c>
      <c r="H12" s="55">
        <v>385.01742160278746</v>
      </c>
      <c r="I12" s="53">
        <v>4710968.765476184</v>
      </c>
      <c r="J12" s="54">
        <v>4596906.784665806</v>
      </c>
      <c r="K12" s="55">
        <v>102.48127678357241</v>
      </c>
      <c r="L12" s="53">
        <v>6894977</v>
      </c>
      <c r="M12" s="54">
        <v>6471156</v>
      </c>
      <c r="N12" s="55">
        <v>106.54938623021914</v>
      </c>
    </row>
    <row r="13" spans="1:14" ht="16.5">
      <c r="A13" s="51">
        <v>9</v>
      </c>
      <c r="B13" s="52" t="s">
        <v>0</v>
      </c>
      <c r="C13" s="53">
        <v>853437.0407674301</v>
      </c>
      <c r="D13" s="54">
        <v>857132.0737837732</v>
      </c>
      <c r="E13" s="55">
        <v>99.5689073913625</v>
      </c>
      <c r="F13" s="56">
        <v>577</v>
      </c>
      <c r="G13" s="54">
        <v>227</v>
      </c>
      <c r="H13" s="55">
        <v>254.1850220264317</v>
      </c>
      <c r="I13" s="53">
        <v>931388.9592325699</v>
      </c>
      <c r="J13" s="54">
        <v>1191599.9262162268</v>
      </c>
      <c r="K13" s="55">
        <v>78.16289165022664</v>
      </c>
      <c r="L13" s="53">
        <v>1785403</v>
      </c>
      <c r="M13" s="54">
        <v>2048959</v>
      </c>
      <c r="N13" s="55">
        <v>87.13707790150998</v>
      </c>
    </row>
    <row r="14" spans="1:14" ht="16.5">
      <c r="A14" s="51">
        <v>10</v>
      </c>
      <c r="B14" s="52" t="s">
        <v>1</v>
      </c>
      <c r="C14" s="53">
        <v>1119532.9576412519</v>
      </c>
      <c r="D14" s="54">
        <v>1286435.2123971942</v>
      </c>
      <c r="E14" s="55">
        <v>87.02598831658766</v>
      </c>
      <c r="F14" s="56">
        <v>710</v>
      </c>
      <c r="G14" s="54">
        <v>205</v>
      </c>
      <c r="H14" s="55">
        <v>346.3414634146341</v>
      </c>
      <c r="I14" s="53">
        <v>1192396.0423587481</v>
      </c>
      <c r="J14" s="54">
        <v>1360960.7876028058</v>
      </c>
      <c r="K14" s="55">
        <v>87.61428346947694</v>
      </c>
      <c r="L14" s="53">
        <v>2312639</v>
      </c>
      <c r="M14" s="54">
        <v>2647601</v>
      </c>
      <c r="N14" s="55">
        <v>87.34847131421994</v>
      </c>
    </row>
    <row r="15" spans="1:14" ht="16.5">
      <c r="A15" s="51">
        <v>11</v>
      </c>
      <c r="B15" s="52" t="s">
        <v>2</v>
      </c>
      <c r="C15" s="53">
        <v>2252608.5664212075</v>
      </c>
      <c r="D15" s="54">
        <v>2259299.9210104747</v>
      </c>
      <c r="E15" s="55">
        <v>99.70383061907626</v>
      </c>
      <c r="F15" s="56">
        <v>8210</v>
      </c>
      <c r="G15" s="54">
        <v>54264</v>
      </c>
      <c r="H15" s="55">
        <v>15.129736104968302</v>
      </c>
      <c r="I15" s="53">
        <v>3153867.4335787925</v>
      </c>
      <c r="J15" s="54">
        <v>3073853.0789895253</v>
      </c>
      <c r="K15" s="55">
        <v>102.60306372923881</v>
      </c>
      <c r="L15" s="53">
        <v>5414686</v>
      </c>
      <c r="M15" s="54">
        <v>5387417</v>
      </c>
      <c r="N15" s="55">
        <v>100.50616093018232</v>
      </c>
    </row>
    <row r="16" spans="1:14" ht="16.5">
      <c r="A16" s="51">
        <v>12</v>
      </c>
      <c r="B16" s="52" t="s">
        <v>47</v>
      </c>
      <c r="C16" s="53">
        <v>302122.0810024868</v>
      </c>
      <c r="D16" s="54">
        <v>138845.5505409079</v>
      </c>
      <c r="E16" s="55">
        <v>217.59579606656024</v>
      </c>
      <c r="F16" s="56">
        <v>0</v>
      </c>
      <c r="G16" s="54">
        <v>0</v>
      </c>
      <c r="H16" s="57" t="s">
        <v>49</v>
      </c>
      <c r="I16" s="53">
        <v>3205202.918997513</v>
      </c>
      <c r="J16" s="54">
        <v>2926306.449459092</v>
      </c>
      <c r="K16" s="55">
        <v>109.53066516973891</v>
      </c>
      <c r="L16" s="53">
        <v>3507325</v>
      </c>
      <c r="M16" s="54">
        <v>3065152</v>
      </c>
      <c r="N16" s="55">
        <v>114.42580987827031</v>
      </c>
    </row>
    <row r="17" spans="1:14" ht="16.5" customHeight="1" thickBot="1">
      <c r="A17" s="58">
        <v>13</v>
      </c>
      <c r="B17" s="59" t="s">
        <v>50</v>
      </c>
      <c r="C17" s="60">
        <v>214004.3994996366</v>
      </c>
      <c r="D17" s="61">
        <v>406002.06919694773</v>
      </c>
      <c r="E17" s="62">
        <v>52.71017458677658</v>
      </c>
      <c r="F17" s="63">
        <v>796</v>
      </c>
      <c r="G17" s="61">
        <v>416</v>
      </c>
      <c r="H17" s="62">
        <v>191.34615384615387</v>
      </c>
      <c r="I17" s="60">
        <v>71338949.05312078</v>
      </c>
      <c r="J17" s="61">
        <v>72717520.18191555</v>
      </c>
      <c r="K17" s="62">
        <v>98.1042104772742</v>
      </c>
      <c r="L17" s="60">
        <v>71553749.45262042</v>
      </c>
      <c r="M17" s="61">
        <v>73123938.2511125</v>
      </c>
      <c r="N17" s="62">
        <v>97.85270208902048</v>
      </c>
    </row>
    <row r="18" spans="1:14" ht="18" hidden="1" thickBot="1">
      <c r="A18" s="37"/>
      <c r="B18" s="73" t="s">
        <v>75</v>
      </c>
      <c r="C18" s="75">
        <v>33283046.536173705</v>
      </c>
      <c r="D18" s="76">
        <v>33188552.818084456</v>
      </c>
      <c r="E18" s="77">
        <v>100.28471780196983</v>
      </c>
      <c r="F18" s="74">
        <v>329881.4107055121</v>
      </c>
      <c r="G18" s="76">
        <v>329951</v>
      </c>
      <c r="H18" s="77">
        <v>99.97890920333991</v>
      </c>
      <c r="I18" s="75">
        <v>127381647.50574118</v>
      </c>
      <c r="J18" s="76">
        <v>131054120.43302804</v>
      </c>
      <c r="K18" s="77">
        <v>97.19774325663909</v>
      </c>
      <c r="L18" s="35"/>
      <c r="M18" s="35"/>
      <c r="N18" s="35"/>
    </row>
    <row r="19" spans="1:14" ht="18" thickBot="1">
      <c r="A19" s="80"/>
      <c r="B19" s="81" t="s">
        <v>18</v>
      </c>
      <c r="C19" s="82">
        <f>SUM(C5:C17)</f>
        <v>33283046.536173705</v>
      </c>
      <c r="D19" s="64">
        <f>SUM(D5:D17)</f>
        <v>33188552.818084456</v>
      </c>
      <c r="E19" s="83">
        <f>SUM(C19/D19)</f>
        <v>1.0028471780196984</v>
      </c>
      <c r="F19" s="82">
        <f>SUM(F5:F17)</f>
        <v>329881.4107055121</v>
      </c>
      <c r="G19" s="64">
        <f>SUM(G5:G17)</f>
        <v>329951</v>
      </c>
      <c r="H19" s="83">
        <f>SUM(F19/G19)</f>
        <v>0.9997890920333992</v>
      </c>
      <c r="I19" s="82">
        <f>SUM(I5:I17)</f>
        <v>127381647.50574118</v>
      </c>
      <c r="J19" s="64">
        <f>SUM(J5:J17)</f>
        <v>131054120.43302804</v>
      </c>
      <c r="K19" s="83">
        <f>SUM(I19/J19)</f>
        <v>0.9719774325663908</v>
      </c>
      <c r="L19" s="82">
        <f>SUM(L5:L17)</f>
        <v>160994575.45262042</v>
      </c>
      <c r="M19" s="64">
        <f>SUM(M5:M17)</f>
        <v>164572624.25111252</v>
      </c>
      <c r="N19" s="84">
        <f>SUM(L19/M19)</f>
        <v>0.9782585419976499</v>
      </c>
    </row>
    <row r="20" spans="1:14" ht="16.5">
      <c r="A20" s="35" t="s">
        <v>48</v>
      </c>
      <c r="B20" s="72"/>
      <c r="C20" s="78"/>
      <c r="D20" s="78"/>
      <c r="E20" s="79"/>
      <c r="F20" s="78"/>
      <c r="G20" s="78"/>
      <c r="H20" s="79"/>
      <c r="I20" s="78"/>
      <c r="J20" s="78"/>
      <c r="K20" s="79"/>
      <c r="L20" s="35"/>
      <c r="M20" s="35"/>
      <c r="N20" s="3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石原 義郎</cp:lastModifiedBy>
  <cp:lastPrinted>2006-06-08T09:05:31Z</cp:lastPrinted>
  <dcterms:created xsi:type="dcterms:W3CDTF">1996-06-11T08:18:54Z</dcterms:created>
  <dcterms:modified xsi:type="dcterms:W3CDTF">2006-06-08T09:11:53Z</dcterms:modified>
  <cp:category/>
  <cp:version/>
  <cp:contentType/>
  <cp:contentStatus/>
</cp:coreProperties>
</file>