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4780" windowHeight="4680" tabRatio="601" activeTab="0"/>
  </bookViews>
  <sheets>
    <sheet name="５０社" sheetId="1" r:id="rId1"/>
  </sheets>
  <definedNames>
    <definedName name="_xlnm.Print_Area" localSheetId="0">'５０社'!$A$1:$M$59</definedName>
  </definedNames>
  <calcPr fullCalcOnLoad="1"/>
</workbook>
</file>

<file path=xl/sharedStrings.xml><?xml version="1.0" encoding="utf-8"?>
<sst xmlns="http://schemas.openxmlformats.org/spreadsheetml/2006/main" count="65" uniqueCount="61">
  <si>
    <t>ジャルセールス西日本</t>
  </si>
  <si>
    <t>小田急トラベル</t>
  </si>
  <si>
    <t>ジャルセールス北海道</t>
  </si>
  <si>
    <t>東日観光</t>
  </si>
  <si>
    <t>内外航空サービス</t>
  </si>
  <si>
    <t>南海国際旅行</t>
  </si>
  <si>
    <t>京成トラベルサービス</t>
  </si>
  <si>
    <t>西日本旅客鉄道</t>
  </si>
  <si>
    <t>京阪交通社</t>
  </si>
  <si>
    <t>※１．前年との比較のため、平成18年4月1日の分社化前のJTBに相当する13社の取扱額を記載。</t>
  </si>
  <si>
    <t>近畿日本ツーリスト</t>
  </si>
  <si>
    <t>日本旅行</t>
  </si>
  <si>
    <t>阪急交通社</t>
  </si>
  <si>
    <t>エイチ・アイ・エス</t>
  </si>
  <si>
    <t>JTBトラベランド</t>
  </si>
  <si>
    <t>ＡＮＡセールス</t>
  </si>
  <si>
    <t>JTBワールドバケーションズ</t>
  </si>
  <si>
    <t>トップツアー</t>
  </si>
  <si>
    <t>クラブツーリズム</t>
  </si>
  <si>
    <t>ジャルツアーズ</t>
  </si>
  <si>
    <t>ジャルパック</t>
  </si>
  <si>
    <t>パシフィックツアーシステムズ</t>
  </si>
  <si>
    <t>ジャルセールス</t>
  </si>
  <si>
    <t>JTBビジネストラベルソリューションズ</t>
  </si>
  <si>
    <t>ツーリストサービス</t>
  </si>
  <si>
    <t>ビッグホリデー</t>
  </si>
  <si>
    <t>タビックスジャパン</t>
  </si>
  <si>
    <t>トラベルプラザインターナショナル</t>
  </si>
  <si>
    <t>エムオーツーリスト</t>
  </si>
  <si>
    <t>アールアンドシーツアーズ</t>
  </si>
  <si>
    <t>エヌオーイー</t>
  </si>
  <si>
    <t>フジトラベルサービス</t>
  </si>
  <si>
    <t>ユナイテッドツアーズ</t>
  </si>
  <si>
    <t>日立トラベルビューロー</t>
  </si>
  <si>
    <t>M I D ツーリスト</t>
  </si>
  <si>
    <t>ＡＴＢ</t>
  </si>
  <si>
    <t>2006年7月主要旅行業者50社の旅行取扱状況速報</t>
  </si>
  <si>
    <t>（単位：千円）</t>
  </si>
  <si>
    <t>海　　外　　旅　　行</t>
  </si>
  <si>
    <t>外　　国　　人　　旅　　行</t>
  </si>
  <si>
    <t>国　　内　　旅　　行</t>
  </si>
  <si>
    <t>合　　　　計</t>
  </si>
  <si>
    <t>前年比</t>
  </si>
  <si>
    <t>JTBグループ１３社※１</t>
  </si>
  <si>
    <t>日本通運</t>
  </si>
  <si>
    <t>名鉄観光サービス</t>
  </si>
  <si>
    <t>農協観光</t>
  </si>
  <si>
    <t>読売旅行</t>
  </si>
  <si>
    <t>ジェイアール東海ツアーズ</t>
  </si>
  <si>
    <t>西鉄旅行</t>
  </si>
  <si>
    <t>日新航空サービス</t>
  </si>
  <si>
    <t>東武トラベル</t>
  </si>
  <si>
    <t>郵船トラベル</t>
  </si>
  <si>
    <t>阪神電気鉄道</t>
  </si>
  <si>
    <t>北海道旅客鉄道</t>
  </si>
  <si>
    <t>京王観光</t>
  </si>
  <si>
    <t>九州旅客鉄道</t>
  </si>
  <si>
    <t>沖縄ツーリスト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</si>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</sst>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;[Red]0.0"/>
    <numFmt numFmtId="178" formatCode="0.0_ "/>
    <numFmt numFmtId="179" formatCode="#,##0;[Red]#,##0"/>
    <numFmt numFmtId="180" formatCode="#,##0.0_ "/>
    <numFmt numFmtId="181" formatCode="#,##0;&quot;△ &quot;#,##0"/>
    <numFmt numFmtId="182" formatCode="#,###&quot;※&quot;"/>
    <numFmt numFmtId="183" formatCode="#,###&quot;※2&quot;"/>
    <numFmt numFmtId="184" formatCode="#,###&quot;※1&quot;"/>
    <numFmt numFmtId="185" formatCode="#,##0_);[Red]\(#,##0\)"/>
    <numFmt numFmtId="186" formatCode="0.0%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平成角ゴシック"/>
      <family val="0"/>
    </font>
    <font>
      <sz val="11"/>
      <name val="平成角ゴシック"/>
      <family val="0"/>
    </font>
    <font>
      <sz val="9"/>
      <name val="平成角ゴシック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55" fontId="8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7" xfId="0" applyFont="1" applyBorder="1" applyAlignment="1" applyProtection="1">
      <alignment/>
      <protection/>
    </xf>
    <xf numFmtId="38" fontId="8" fillId="0" borderId="8" xfId="17" applyFont="1" applyBorder="1" applyAlignment="1" applyProtection="1">
      <alignment/>
      <protection locked="0"/>
    </xf>
    <xf numFmtId="177" fontId="8" fillId="0" borderId="7" xfId="0" applyNumberFormat="1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8" fillId="0" borderId="9" xfId="0" applyNumberFormat="1" applyFont="1" applyBorder="1" applyAlignment="1">
      <alignment/>
    </xf>
    <xf numFmtId="38" fontId="8" fillId="0" borderId="9" xfId="17" applyFont="1" applyBorder="1" applyAlignment="1">
      <alignment/>
    </xf>
    <xf numFmtId="0" fontId="8" fillId="0" borderId="8" xfId="0" applyFont="1" applyBorder="1" applyAlignment="1" applyProtection="1">
      <alignment/>
      <protection/>
    </xf>
    <xf numFmtId="3" fontId="8" fillId="0" borderId="8" xfId="17" applyNumberFormat="1" applyFont="1" applyBorder="1" applyAlignment="1" applyProtection="1">
      <alignment/>
      <protection locked="0"/>
    </xf>
    <xf numFmtId="38" fontId="8" fillId="0" borderId="1" xfId="17" applyFont="1" applyBorder="1" applyAlignment="1">
      <alignment/>
    </xf>
    <xf numFmtId="177" fontId="8" fillId="0" borderId="8" xfId="0" applyNumberFormat="1" applyFont="1" applyBorder="1" applyAlignment="1">
      <alignment/>
    </xf>
    <xf numFmtId="0" fontId="8" fillId="0" borderId="8" xfId="0" applyFont="1" applyBorder="1" applyAlignment="1" applyProtection="1">
      <alignment shrinkToFit="1"/>
      <protection/>
    </xf>
    <xf numFmtId="38" fontId="8" fillId="0" borderId="8" xfId="17" applyFont="1" applyBorder="1" applyAlignment="1">
      <alignment/>
    </xf>
    <xf numFmtId="177" fontId="8" fillId="0" borderId="1" xfId="0" applyNumberFormat="1" applyFont="1" applyBorder="1" applyAlignment="1">
      <alignment/>
    </xf>
    <xf numFmtId="3" fontId="8" fillId="0" borderId="1" xfId="17" applyNumberFormat="1" applyFont="1" applyBorder="1" applyAlignment="1">
      <alignment/>
    </xf>
    <xf numFmtId="0" fontId="8" fillId="0" borderId="8" xfId="0" applyFont="1" applyBorder="1" applyAlignment="1">
      <alignment shrinkToFit="1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38" fontId="8" fillId="0" borderId="1" xfId="17" applyFont="1" applyBorder="1" applyAlignment="1" applyProtection="1">
      <alignment/>
      <protection locked="0"/>
    </xf>
    <xf numFmtId="0" fontId="8" fillId="0" borderId="2" xfId="0" applyFont="1" applyBorder="1" applyAlignment="1">
      <alignment horizontal="center"/>
    </xf>
    <xf numFmtId="38" fontId="8" fillId="0" borderId="2" xfId="17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38" fontId="8" fillId="0" borderId="10" xfId="17" applyFont="1" applyBorder="1" applyAlignment="1" applyProtection="1">
      <alignment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/>
    </xf>
    <xf numFmtId="0" fontId="8" fillId="0" borderId="7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29">
      <selection activeCell="A2" sqref="A2:A3"/>
    </sheetView>
  </sheetViews>
  <sheetFormatPr defaultColWidth="11.00390625" defaultRowHeight="13.5"/>
  <cols>
    <col min="1" max="1" width="32.125" style="10" customWidth="1"/>
    <col min="2" max="3" width="11.25390625" style="10" customWidth="1"/>
    <col min="4" max="4" width="7.625" style="10" customWidth="1"/>
    <col min="5" max="6" width="11.25390625" style="10" customWidth="1"/>
    <col min="7" max="7" width="8.375" style="10" customWidth="1"/>
    <col min="8" max="9" width="11.25390625" style="10" customWidth="1"/>
    <col min="10" max="10" width="7.625" style="10" customWidth="1"/>
    <col min="11" max="12" width="11.25390625" style="10" customWidth="1"/>
    <col min="13" max="13" width="7.375" style="10" customWidth="1"/>
    <col min="14" max="16384" width="9.00390625" style="10" customWidth="1"/>
  </cols>
  <sheetData>
    <row r="1" spans="1:13" ht="17.25" customHeight="1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 t="s">
        <v>37</v>
      </c>
    </row>
    <row r="2" spans="1:13" ht="17.25" customHeight="1">
      <c r="A2" s="37"/>
      <c r="B2" s="2" t="s">
        <v>38</v>
      </c>
      <c r="C2" s="3"/>
      <c r="D2" s="4"/>
      <c r="E2" s="2" t="s">
        <v>39</v>
      </c>
      <c r="F2" s="3"/>
      <c r="G2" s="4"/>
      <c r="H2" s="2" t="s">
        <v>40</v>
      </c>
      <c r="I2" s="3"/>
      <c r="J2" s="4"/>
      <c r="K2" s="2" t="s">
        <v>41</v>
      </c>
      <c r="L2" s="3"/>
      <c r="M2" s="4"/>
    </row>
    <row r="3" spans="1:13" ht="17.25" customHeight="1">
      <c r="A3" s="38" t="s">
        <v>58</v>
      </c>
      <c r="B3" s="5">
        <v>38899</v>
      </c>
      <c r="C3" s="5">
        <v>38534</v>
      </c>
      <c r="D3" s="6" t="s">
        <v>42</v>
      </c>
      <c r="E3" s="5">
        <v>38899</v>
      </c>
      <c r="F3" s="5">
        <v>38534</v>
      </c>
      <c r="G3" s="6" t="s">
        <v>42</v>
      </c>
      <c r="H3" s="5">
        <v>38899</v>
      </c>
      <c r="I3" s="5">
        <v>38534</v>
      </c>
      <c r="J3" s="6" t="s">
        <v>42</v>
      </c>
      <c r="K3" s="5">
        <v>38899</v>
      </c>
      <c r="L3" s="5">
        <v>38534</v>
      </c>
      <c r="M3" s="6" t="s">
        <v>42</v>
      </c>
    </row>
    <row r="4" spans="1:13" ht="16.5" customHeight="1">
      <c r="A4" s="11" t="s">
        <v>43</v>
      </c>
      <c r="B4" s="12">
        <v>40176749</v>
      </c>
      <c r="C4" s="12">
        <v>39711911</v>
      </c>
      <c r="D4" s="13">
        <f aca="true" t="shared" si="0" ref="D4:D29">IF(OR(B4=0,C4=0),"　　－　　",ROUND(B4/C4*100,1))</f>
        <v>101.2</v>
      </c>
      <c r="E4" s="12">
        <v>462108</v>
      </c>
      <c r="F4" s="12">
        <v>681365</v>
      </c>
      <c r="G4" s="14">
        <f aca="true" t="shared" si="1" ref="G4:G29">IF(OR(E4=0,F4=0),"　　－　　",ROUND(E4/F4*100,1))</f>
        <v>67.8</v>
      </c>
      <c r="H4" s="12">
        <v>70267969</v>
      </c>
      <c r="I4" s="12">
        <v>74863797</v>
      </c>
      <c r="J4" s="15">
        <f aca="true" t="shared" si="2" ref="J4:J29">IF(OR(H4=0,I4=0),"　　－　　",ROUND(H4/I4*100,1))</f>
        <v>93.9</v>
      </c>
      <c r="K4" s="16">
        <f aca="true" t="shared" si="3" ref="K4:K29">+B4+E4+H4</f>
        <v>110906826</v>
      </c>
      <c r="L4" s="16">
        <f aca="true" t="shared" si="4" ref="L4:L29">+C4+F4+I4</f>
        <v>115257073</v>
      </c>
      <c r="M4" s="13">
        <f aca="true" t="shared" si="5" ref="M4:M29">IF(OR(K4=0,L4=0),"　　－　　",ROUND(K4/L4*100,1))</f>
        <v>96.2</v>
      </c>
    </row>
    <row r="5" spans="1:13" ht="16.5" customHeight="1">
      <c r="A5" s="17" t="s">
        <v>10</v>
      </c>
      <c r="B5" s="12">
        <v>15108221</v>
      </c>
      <c r="C5" s="18">
        <v>13370216</v>
      </c>
      <c r="D5" s="14">
        <f t="shared" si="0"/>
        <v>113</v>
      </c>
      <c r="E5" s="12">
        <v>328952</v>
      </c>
      <c r="F5" s="12">
        <v>300212</v>
      </c>
      <c r="G5" s="14">
        <f t="shared" si="1"/>
        <v>109.6</v>
      </c>
      <c r="H5" s="12">
        <v>26462284</v>
      </c>
      <c r="I5" s="12">
        <v>25794352</v>
      </c>
      <c r="J5" s="14">
        <f t="shared" si="2"/>
        <v>102.6</v>
      </c>
      <c r="K5" s="19">
        <f t="shared" si="3"/>
        <v>41899457</v>
      </c>
      <c r="L5" s="19">
        <f t="shared" si="4"/>
        <v>39464780</v>
      </c>
      <c r="M5" s="20">
        <f t="shared" si="5"/>
        <v>106.2</v>
      </c>
    </row>
    <row r="6" spans="1:13" ht="16.5" customHeight="1">
      <c r="A6" s="17" t="s">
        <v>11</v>
      </c>
      <c r="B6" s="12">
        <v>16886963</v>
      </c>
      <c r="C6" s="12">
        <v>15113348</v>
      </c>
      <c r="D6" s="14">
        <f t="shared" si="0"/>
        <v>111.7</v>
      </c>
      <c r="E6" s="12">
        <v>528348</v>
      </c>
      <c r="F6" s="12">
        <v>373523</v>
      </c>
      <c r="G6" s="14">
        <f t="shared" si="1"/>
        <v>141.4</v>
      </c>
      <c r="H6" s="12">
        <v>27199148</v>
      </c>
      <c r="I6" s="12">
        <v>27601069</v>
      </c>
      <c r="J6" s="14">
        <f t="shared" si="2"/>
        <v>98.5</v>
      </c>
      <c r="K6" s="19">
        <f t="shared" si="3"/>
        <v>44614459</v>
      </c>
      <c r="L6" s="19">
        <f t="shared" si="4"/>
        <v>43087940</v>
      </c>
      <c r="M6" s="20">
        <f t="shared" si="5"/>
        <v>103.5</v>
      </c>
    </row>
    <row r="7" spans="1:13" ht="17.25" customHeight="1">
      <c r="A7" s="17" t="s">
        <v>12</v>
      </c>
      <c r="B7" s="12">
        <v>20340697</v>
      </c>
      <c r="C7" s="12">
        <v>19626689</v>
      </c>
      <c r="D7" s="14">
        <f>IF(OR(B7=0,C7=0),"　　－　　",ROUND(B7/C7*100,1))</f>
        <v>103.6</v>
      </c>
      <c r="E7" s="12">
        <v>27890</v>
      </c>
      <c r="F7" s="12">
        <v>22792</v>
      </c>
      <c r="G7" s="14">
        <f t="shared" si="1"/>
        <v>122.4</v>
      </c>
      <c r="H7" s="12">
        <v>9094260</v>
      </c>
      <c r="I7" s="12">
        <v>9109860</v>
      </c>
      <c r="J7" s="14">
        <f t="shared" si="2"/>
        <v>99.8</v>
      </c>
      <c r="K7" s="19">
        <f t="shared" si="3"/>
        <v>29462847</v>
      </c>
      <c r="L7" s="19">
        <f t="shared" si="4"/>
        <v>28759341</v>
      </c>
      <c r="M7" s="20">
        <f t="shared" si="5"/>
        <v>102.4</v>
      </c>
    </row>
    <row r="8" spans="1:13" ht="16.5" customHeight="1">
      <c r="A8" s="17" t="s">
        <v>13</v>
      </c>
      <c r="B8" s="12">
        <v>25523088</v>
      </c>
      <c r="C8" s="12">
        <v>21727964</v>
      </c>
      <c r="D8" s="14">
        <f>IF(OR(B8=0,C8=0),"　　－　　",ROUND(B8/C8*100,1))</f>
        <v>117.5</v>
      </c>
      <c r="E8" s="12">
        <v>0</v>
      </c>
      <c r="F8" s="12">
        <v>0</v>
      </c>
      <c r="G8" s="14" t="str">
        <f>IF(OR(E8=0,F8=0),"　　－　　",ROUND(E8/F8*100,1))</f>
        <v>　　－　　</v>
      </c>
      <c r="H8" s="12">
        <v>1379335</v>
      </c>
      <c r="I8" s="12">
        <v>1322519</v>
      </c>
      <c r="J8" s="14">
        <f>IF(OR(H8=0,I8=0),"　　－　　",ROUND(H8/I8*100,1))</f>
        <v>104.3</v>
      </c>
      <c r="K8" s="19">
        <f>+B8+E8+H8</f>
        <v>26902423</v>
      </c>
      <c r="L8" s="19">
        <f>+C8+F8+I8</f>
        <v>23050483</v>
      </c>
      <c r="M8" s="20">
        <f>IF(OR(K8=0,L8=0),"　　－　　",ROUND(K8/L8*100,1))</f>
        <v>116.7</v>
      </c>
    </row>
    <row r="9" spans="1:13" ht="16.5" customHeight="1">
      <c r="A9" s="17" t="s">
        <v>14</v>
      </c>
      <c r="B9" s="12">
        <v>5987344</v>
      </c>
      <c r="C9" s="12">
        <v>5130543</v>
      </c>
      <c r="D9" s="14">
        <f t="shared" si="0"/>
        <v>116.7</v>
      </c>
      <c r="E9" s="12">
        <v>0</v>
      </c>
      <c r="F9" s="12">
        <v>0</v>
      </c>
      <c r="G9" s="14" t="str">
        <f t="shared" si="1"/>
        <v>　　－　　</v>
      </c>
      <c r="H9" s="12">
        <v>26192903</v>
      </c>
      <c r="I9" s="12">
        <v>25802198</v>
      </c>
      <c r="J9" s="14">
        <f t="shared" si="2"/>
        <v>101.5</v>
      </c>
      <c r="K9" s="19">
        <f t="shared" si="3"/>
        <v>32180247</v>
      </c>
      <c r="L9" s="19">
        <f t="shared" si="4"/>
        <v>30932741</v>
      </c>
      <c r="M9" s="20">
        <f t="shared" si="5"/>
        <v>104</v>
      </c>
    </row>
    <row r="10" spans="1:13" ht="16.5" customHeight="1">
      <c r="A10" s="17" t="s">
        <v>15</v>
      </c>
      <c r="B10" s="12">
        <v>4651181</v>
      </c>
      <c r="C10" s="12">
        <v>4137365</v>
      </c>
      <c r="D10" s="14">
        <f>IF(OR(B10=0,C10=0),"　　－　　",ROUND(B10/C10*100,1))</f>
        <v>112.4</v>
      </c>
      <c r="E10" s="12">
        <v>116047</v>
      </c>
      <c r="F10" s="12">
        <v>113267</v>
      </c>
      <c r="G10" s="14">
        <f>IF(OR(E10=0,F10=0),"　　－　　",ROUND(E10/F10*100,1))</f>
        <v>102.5</v>
      </c>
      <c r="H10" s="12">
        <v>18147137</v>
      </c>
      <c r="I10" s="12">
        <v>17463674</v>
      </c>
      <c r="J10" s="14">
        <f>IF(OR(H10=0,I10=0),"　　－　　",ROUND(H10/I10*100,1))</f>
        <v>103.9</v>
      </c>
      <c r="K10" s="19">
        <f>+B10+E10+H10</f>
        <v>22914365</v>
      </c>
      <c r="L10" s="19">
        <f>+C10+F10+I10</f>
        <v>21714306</v>
      </c>
      <c r="M10" s="20">
        <f>IF(OR(K10=0,L10=0),"　　－　　",ROUND(K10/L10*100,1))</f>
        <v>105.5</v>
      </c>
    </row>
    <row r="11" spans="1:13" ht="16.5" customHeight="1">
      <c r="A11" s="21" t="s">
        <v>16</v>
      </c>
      <c r="B11" s="12">
        <v>19790994</v>
      </c>
      <c r="C11" s="12">
        <v>17223580</v>
      </c>
      <c r="D11" s="14">
        <f t="shared" si="0"/>
        <v>114.9</v>
      </c>
      <c r="E11" s="12">
        <v>0</v>
      </c>
      <c r="F11" s="12">
        <v>0</v>
      </c>
      <c r="G11" s="14" t="str">
        <f t="shared" si="1"/>
        <v>　　－　　</v>
      </c>
      <c r="H11" s="12">
        <v>0</v>
      </c>
      <c r="I11" s="12">
        <v>0</v>
      </c>
      <c r="J11" s="14" t="str">
        <f t="shared" si="2"/>
        <v>　　－　　</v>
      </c>
      <c r="K11" s="19">
        <f t="shared" si="3"/>
        <v>19790994</v>
      </c>
      <c r="L11" s="19">
        <f t="shared" si="4"/>
        <v>17223580</v>
      </c>
      <c r="M11" s="20">
        <f t="shared" si="5"/>
        <v>114.9</v>
      </c>
    </row>
    <row r="12" spans="1:13" ht="16.5" customHeight="1">
      <c r="A12" s="17" t="s">
        <v>17</v>
      </c>
      <c r="B12" s="12">
        <v>3592507</v>
      </c>
      <c r="C12" s="12">
        <v>3583399</v>
      </c>
      <c r="D12" s="14">
        <f t="shared" si="0"/>
        <v>100.3</v>
      </c>
      <c r="E12" s="12">
        <v>142171</v>
      </c>
      <c r="F12" s="12">
        <v>161740</v>
      </c>
      <c r="G12" s="14">
        <f t="shared" si="1"/>
        <v>87.9</v>
      </c>
      <c r="H12" s="12">
        <v>8492339</v>
      </c>
      <c r="I12" s="12">
        <v>10076688</v>
      </c>
      <c r="J12" s="14">
        <f t="shared" si="2"/>
        <v>84.3</v>
      </c>
      <c r="K12" s="19">
        <f t="shared" si="3"/>
        <v>12227017</v>
      </c>
      <c r="L12" s="19">
        <f t="shared" si="4"/>
        <v>13821827</v>
      </c>
      <c r="M12" s="20">
        <f t="shared" si="5"/>
        <v>88.5</v>
      </c>
    </row>
    <row r="13" spans="1:13" ht="16.5" customHeight="1">
      <c r="A13" s="17" t="s">
        <v>44</v>
      </c>
      <c r="B13" s="12">
        <v>10888932</v>
      </c>
      <c r="C13" s="12">
        <v>10910156</v>
      </c>
      <c r="D13" s="14">
        <f t="shared" si="0"/>
        <v>99.8</v>
      </c>
      <c r="E13" s="12">
        <v>110018</v>
      </c>
      <c r="F13" s="12">
        <v>119773</v>
      </c>
      <c r="G13" s="14">
        <f t="shared" si="1"/>
        <v>91.9</v>
      </c>
      <c r="H13" s="12">
        <v>2621673</v>
      </c>
      <c r="I13" s="12">
        <v>3607429</v>
      </c>
      <c r="J13" s="14">
        <f t="shared" si="2"/>
        <v>72.7</v>
      </c>
      <c r="K13" s="19">
        <f t="shared" si="3"/>
        <v>13620623</v>
      </c>
      <c r="L13" s="19">
        <f t="shared" si="4"/>
        <v>14637358</v>
      </c>
      <c r="M13" s="20">
        <f t="shared" si="5"/>
        <v>93.1</v>
      </c>
    </row>
    <row r="14" spans="1:13" ht="16.5" customHeight="1">
      <c r="A14" s="17" t="s">
        <v>18</v>
      </c>
      <c r="B14" s="12">
        <v>3297095</v>
      </c>
      <c r="C14" s="12">
        <v>2621058</v>
      </c>
      <c r="D14" s="14">
        <f t="shared" si="0"/>
        <v>125.8</v>
      </c>
      <c r="E14" s="12">
        <v>4015</v>
      </c>
      <c r="F14" s="12">
        <v>531</v>
      </c>
      <c r="G14" s="14">
        <f t="shared" si="1"/>
        <v>756.1</v>
      </c>
      <c r="H14" s="12">
        <v>8127436</v>
      </c>
      <c r="I14" s="12">
        <v>8077151</v>
      </c>
      <c r="J14" s="20">
        <f t="shared" si="2"/>
        <v>100.6</v>
      </c>
      <c r="K14" s="22">
        <f t="shared" si="3"/>
        <v>11428546</v>
      </c>
      <c r="L14" s="22">
        <f t="shared" si="4"/>
        <v>10698740</v>
      </c>
      <c r="M14" s="20">
        <f t="shared" si="5"/>
        <v>106.8</v>
      </c>
    </row>
    <row r="15" spans="1:13" ht="16.5" customHeight="1">
      <c r="A15" s="17" t="s">
        <v>19</v>
      </c>
      <c r="B15" s="12">
        <v>0</v>
      </c>
      <c r="C15" s="12">
        <v>0</v>
      </c>
      <c r="D15" s="14" t="str">
        <f>IF(OR(B15=0,C15=0),"　　－　　",ROUND(B15/C15*100,1))</f>
        <v>　　－　　</v>
      </c>
      <c r="E15" s="12">
        <v>0</v>
      </c>
      <c r="F15" s="12">
        <v>0</v>
      </c>
      <c r="G15" s="14" t="str">
        <f>IF(OR(E15=0,F15=0),"　　－　　",ROUND(E15/F15*100,1))</f>
        <v>　　－　　</v>
      </c>
      <c r="H15" s="12">
        <v>13287209</v>
      </c>
      <c r="I15" s="12">
        <v>13275912</v>
      </c>
      <c r="J15" s="14">
        <f>IF(OR(H15=0,I15=0),"　　－　　",ROUND(H15/I15*100,1))</f>
        <v>100.1</v>
      </c>
      <c r="K15" s="19">
        <f>+B15+E15+H15</f>
        <v>13287209</v>
      </c>
      <c r="L15" s="19">
        <f>+C15+F15+I15</f>
        <v>13275912</v>
      </c>
      <c r="M15" s="20">
        <f>IF(OR(K15=0,L15=0),"　　－　　",ROUND(K15/L15*100,1))</f>
        <v>100.1</v>
      </c>
    </row>
    <row r="16" spans="1:13" ht="16.5" customHeight="1">
      <c r="A16" s="17" t="s">
        <v>45</v>
      </c>
      <c r="B16" s="12">
        <v>1878716</v>
      </c>
      <c r="C16" s="12">
        <v>1932696</v>
      </c>
      <c r="D16" s="14">
        <f t="shared" si="0"/>
        <v>97.2</v>
      </c>
      <c r="E16" s="12">
        <v>14119</v>
      </c>
      <c r="F16" s="12">
        <v>27322</v>
      </c>
      <c r="G16" s="14">
        <f t="shared" si="1"/>
        <v>51.7</v>
      </c>
      <c r="H16" s="12">
        <v>7460900</v>
      </c>
      <c r="I16" s="12">
        <v>8224175</v>
      </c>
      <c r="J16" s="14">
        <f t="shared" si="2"/>
        <v>90.7</v>
      </c>
      <c r="K16" s="19">
        <f t="shared" si="3"/>
        <v>9353735</v>
      </c>
      <c r="L16" s="19">
        <f t="shared" si="4"/>
        <v>10184193</v>
      </c>
      <c r="M16" s="20">
        <f t="shared" si="5"/>
        <v>91.8</v>
      </c>
    </row>
    <row r="17" spans="1:13" ht="16.5" customHeight="1">
      <c r="A17" s="17" t="s">
        <v>20</v>
      </c>
      <c r="B17" s="12">
        <v>8326700</v>
      </c>
      <c r="C17" s="12">
        <v>9255714</v>
      </c>
      <c r="D17" s="14">
        <f t="shared" si="0"/>
        <v>90</v>
      </c>
      <c r="E17" s="12">
        <v>0</v>
      </c>
      <c r="F17" s="12">
        <v>0</v>
      </c>
      <c r="G17" s="14" t="str">
        <f t="shared" si="1"/>
        <v>　　－　　</v>
      </c>
      <c r="H17" s="12">
        <v>0</v>
      </c>
      <c r="I17" s="12">
        <v>0</v>
      </c>
      <c r="J17" s="14" t="str">
        <f t="shared" si="2"/>
        <v>　　－　　</v>
      </c>
      <c r="K17" s="19">
        <f t="shared" si="3"/>
        <v>8326700</v>
      </c>
      <c r="L17" s="19">
        <f t="shared" si="4"/>
        <v>9255714</v>
      </c>
      <c r="M17" s="20">
        <f t="shared" si="5"/>
        <v>90</v>
      </c>
    </row>
    <row r="18" spans="1:13" ht="16.5" customHeight="1">
      <c r="A18" s="17" t="s">
        <v>46</v>
      </c>
      <c r="B18" s="12">
        <v>1418611</v>
      </c>
      <c r="C18" s="12">
        <v>1353418</v>
      </c>
      <c r="D18" s="14">
        <f t="shared" si="0"/>
        <v>104.8</v>
      </c>
      <c r="E18" s="12">
        <v>54920</v>
      </c>
      <c r="F18" s="12">
        <v>26060</v>
      </c>
      <c r="G18" s="14">
        <f t="shared" si="1"/>
        <v>210.7</v>
      </c>
      <c r="H18" s="12">
        <v>8215761</v>
      </c>
      <c r="I18" s="12">
        <v>8602010</v>
      </c>
      <c r="J18" s="14">
        <f t="shared" si="2"/>
        <v>95.5</v>
      </c>
      <c r="K18" s="19">
        <f t="shared" si="3"/>
        <v>9689292</v>
      </c>
      <c r="L18" s="19">
        <f t="shared" si="4"/>
        <v>9981488</v>
      </c>
      <c r="M18" s="20">
        <f t="shared" si="5"/>
        <v>97.1</v>
      </c>
    </row>
    <row r="19" spans="1:13" ht="16.5" customHeight="1">
      <c r="A19" s="17" t="s">
        <v>47</v>
      </c>
      <c r="B19" s="12">
        <v>1211388</v>
      </c>
      <c r="C19" s="12">
        <v>924980</v>
      </c>
      <c r="D19" s="14">
        <f t="shared" si="0"/>
        <v>131</v>
      </c>
      <c r="E19" s="12">
        <v>0</v>
      </c>
      <c r="F19" s="12">
        <v>0</v>
      </c>
      <c r="G19" s="14" t="str">
        <f t="shared" si="1"/>
        <v>　　－　　</v>
      </c>
      <c r="H19" s="12">
        <v>6515053</v>
      </c>
      <c r="I19" s="12">
        <v>6739088</v>
      </c>
      <c r="J19" s="14">
        <f t="shared" si="2"/>
        <v>96.7</v>
      </c>
      <c r="K19" s="19">
        <f t="shared" si="3"/>
        <v>7726441</v>
      </c>
      <c r="L19" s="19">
        <f t="shared" si="4"/>
        <v>7664068</v>
      </c>
      <c r="M19" s="20">
        <f t="shared" si="5"/>
        <v>100.8</v>
      </c>
    </row>
    <row r="20" spans="1:13" ht="16.5" customHeight="1">
      <c r="A20" s="17" t="s">
        <v>48</v>
      </c>
      <c r="B20" s="12">
        <v>217270</v>
      </c>
      <c r="C20" s="12">
        <v>245737</v>
      </c>
      <c r="D20" s="14">
        <f t="shared" si="0"/>
        <v>88.4</v>
      </c>
      <c r="E20" s="12">
        <v>0</v>
      </c>
      <c r="F20" s="12">
        <v>0</v>
      </c>
      <c r="G20" s="14" t="str">
        <f t="shared" si="1"/>
        <v>　　－　　</v>
      </c>
      <c r="H20" s="12">
        <v>7265407</v>
      </c>
      <c r="I20" s="12">
        <v>7142354</v>
      </c>
      <c r="J20" s="14">
        <f t="shared" si="2"/>
        <v>101.7</v>
      </c>
      <c r="K20" s="19">
        <f t="shared" si="3"/>
        <v>7482677</v>
      </c>
      <c r="L20" s="19">
        <f t="shared" si="4"/>
        <v>7388091</v>
      </c>
      <c r="M20" s="20">
        <f t="shared" si="5"/>
        <v>101.3</v>
      </c>
    </row>
    <row r="21" spans="1:13" ht="16.5" customHeight="1">
      <c r="A21" s="17" t="s">
        <v>21</v>
      </c>
      <c r="B21" s="12">
        <v>2564659</v>
      </c>
      <c r="C21" s="12">
        <v>2264662</v>
      </c>
      <c r="D21" s="14">
        <f t="shared" si="0"/>
        <v>113.2</v>
      </c>
      <c r="E21" s="12">
        <v>22062</v>
      </c>
      <c r="F21" s="12">
        <v>23049</v>
      </c>
      <c r="G21" s="14">
        <f t="shared" si="1"/>
        <v>95.7</v>
      </c>
      <c r="H21" s="12">
        <v>4685161</v>
      </c>
      <c r="I21" s="12">
        <v>4733713</v>
      </c>
      <c r="J21" s="23">
        <f t="shared" si="2"/>
        <v>99</v>
      </c>
      <c r="K21" s="19">
        <f t="shared" si="3"/>
        <v>7271882</v>
      </c>
      <c r="L21" s="19">
        <f t="shared" si="4"/>
        <v>7021424</v>
      </c>
      <c r="M21" s="20">
        <f t="shared" si="5"/>
        <v>103.6</v>
      </c>
    </row>
    <row r="22" spans="1:13" ht="16.5" customHeight="1">
      <c r="A22" s="17" t="s">
        <v>22</v>
      </c>
      <c r="B22" s="12">
        <v>1795310</v>
      </c>
      <c r="C22" s="18">
        <v>1847564</v>
      </c>
      <c r="D22" s="14">
        <f t="shared" si="0"/>
        <v>97.2</v>
      </c>
      <c r="E22" s="12">
        <v>172931</v>
      </c>
      <c r="F22" s="18">
        <v>178108</v>
      </c>
      <c r="G22" s="14">
        <f t="shared" si="1"/>
        <v>97.1</v>
      </c>
      <c r="H22" s="12">
        <v>4172240</v>
      </c>
      <c r="I22" s="18">
        <v>3979486</v>
      </c>
      <c r="J22" s="14">
        <f t="shared" si="2"/>
        <v>104.8</v>
      </c>
      <c r="K22" s="19">
        <f t="shared" si="3"/>
        <v>6140481</v>
      </c>
      <c r="L22" s="24">
        <f t="shared" si="4"/>
        <v>6005158</v>
      </c>
      <c r="M22" s="20">
        <f t="shared" si="5"/>
        <v>102.3</v>
      </c>
    </row>
    <row r="23" spans="1:13" ht="16.5" customHeight="1">
      <c r="A23" s="25" t="s">
        <v>23</v>
      </c>
      <c r="B23" s="12">
        <v>4881373</v>
      </c>
      <c r="C23" s="12">
        <v>4137594</v>
      </c>
      <c r="D23" s="14">
        <f t="shared" si="0"/>
        <v>118</v>
      </c>
      <c r="E23" s="12">
        <v>13269</v>
      </c>
      <c r="F23" s="12">
        <v>7499</v>
      </c>
      <c r="G23" s="14">
        <f t="shared" si="1"/>
        <v>176.9</v>
      </c>
      <c r="H23" s="12">
        <v>1439332</v>
      </c>
      <c r="I23" s="12">
        <v>1287053</v>
      </c>
      <c r="J23" s="20">
        <f t="shared" si="2"/>
        <v>111.8</v>
      </c>
      <c r="K23" s="22">
        <f t="shared" si="3"/>
        <v>6333974</v>
      </c>
      <c r="L23" s="22">
        <f t="shared" si="4"/>
        <v>5432146</v>
      </c>
      <c r="M23" s="20">
        <f t="shared" si="5"/>
        <v>116.6</v>
      </c>
    </row>
    <row r="24" spans="1:14" ht="16.5" customHeight="1">
      <c r="A24" s="26" t="s">
        <v>24</v>
      </c>
      <c r="B24" s="12">
        <v>1274786</v>
      </c>
      <c r="C24" s="12">
        <v>1083036</v>
      </c>
      <c r="D24" s="14">
        <f t="shared" si="0"/>
        <v>117.7</v>
      </c>
      <c r="E24" s="12">
        <v>0</v>
      </c>
      <c r="F24" s="12">
        <v>0</v>
      </c>
      <c r="G24" s="14" t="str">
        <f t="shared" si="1"/>
        <v>　　－　　</v>
      </c>
      <c r="H24" s="12">
        <v>5126125</v>
      </c>
      <c r="I24" s="12">
        <v>4876071</v>
      </c>
      <c r="J24" s="14">
        <f t="shared" si="2"/>
        <v>105.1</v>
      </c>
      <c r="K24" s="19">
        <f t="shared" si="3"/>
        <v>6400911</v>
      </c>
      <c r="L24" s="19">
        <f t="shared" si="4"/>
        <v>5959107</v>
      </c>
      <c r="M24" s="20">
        <f t="shared" si="5"/>
        <v>107.4</v>
      </c>
      <c r="N24" s="1"/>
    </row>
    <row r="25" spans="1:14" ht="16.5" customHeight="1">
      <c r="A25" s="17" t="s">
        <v>49</v>
      </c>
      <c r="B25" s="12">
        <v>2901101</v>
      </c>
      <c r="C25" s="12">
        <v>1831805</v>
      </c>
      <c r="D25" s="14">
        <f t="shared" si="0"/>
        <v>158.4</v>
      </c>
      <c r="E25" s="12">
        <v>31</v>
      </c>
      <c r="F25" s="12">
        <v>22662</v>
      </c>
      <c r="G25" s="14">
        <f t="shared" si="1"/>
        <v>0.1</v>
      </c>
      <c r="H25" s="12">
        <v>2831297</v>
      </c>
      <c r="I25" s="12">
        <v>2764007</v>
      </c>
      <c r="J25" s="14">
        <f t="shared" si="2"/>
        <v>102.4</v>
      </c>
      <c r="K25" s="19">
        <f t="shared" si="3"/>
        <v>5732429</v>
      </c>
      <c r="L25" s="19">
        <f t="shared" si="4"/>
        <v>4618474</v>
      </c>
      <c r="M25" s="20">
        <f t="shared" si="5"/>
        <v>124.1</v>
      </c>
      <c r="N25" s="27"/>
    </row>
    <row r="26" spans="1:13" ht="16.5" customHeight="1">
      <c r="A26" s="26" t="s">
        <v>25</v>
      </c>
      <c r="B26" s="12">
        <v>1086998</v>
      </c>
      <c r="C26" s="12">
        <v>840024</v>
      </c>
      <c r="D26" s="14">
        <f>IF(OR(B26=0,C26=0),"　　－　　",ROUND(B26/C26*100,1))</f>
        <v>129.4</v>
      </c>
      <c r="E26" s="12">
        <v>0</v>
      </c>
      <c r="F26" s="12">
        <v>0</v>
      </c>
      <c r="G26" s="14" t="str">
        <f>IF(OR(E26=0,F26=0),"　　－　　",ROUND(E26/F26*100,1))</f>
        <v>　　－　　</v>
      </c>
      <c r="H26" s="12">
        <v>4134848</v>
      </c>
      <c r="I26" s="12">
        <v>3793347</v>
      </c>
      <c r="J26" s="14">
        <f>IF(OR(H26=0,I26=0),"　　－　　",ROUND(H26/I26*100,1))</f>
        <v>109</v>
      </c>
      <c r="K26" s="19">
        <f>+B26+E26+H26</f>
        <v>5221846</v>
      </c>
      <c r="L26" s="19">
        <f>+C26+F26+I26</f>
        <v>4633371</v>
      </c>
      <c r="M26" s="20">
        <f>IF(OR(K26=0,L26=0),"　　－　　",ROUND(K26/L26*100,1))</f>
        <v>112.7</v>
      </c>
    </row>
    <row r="27" spans="1:13" ht="16.5" customHeight="1">
      <c r="A27" s="26" t="s">
        <v>50</v>
      </c>
      <c r="B27" s="12">
        <v>4025494</v>
      </c>
      <c r="C27" s="12">
        <v>3843196</v>
      </c>
      <c r="D27" s="14">
        <f t="shared" si="0"/>
        <v>104.7</v>
      </c>
      <c r="E27" s="12">
        <v>0</v>
      </c>
      <c r="F27" s="12">
        <v>0</v>
      </c>
      <c r="G27" s="14" t="str">
        <f t="shared" si="1"/>
        <v>　　－　　</v>
      </c>
      <c r="H27" s="12">
        <v>468284</v>
      </c>
      <c r="I27" s="12">
        <v>419048</v>
      </c>
      <c r="J27" s="14">
        <f t="shared" si="2"/>
        <v>111.7</v>
      </c>
      <c r="K27" s="19">
        <f t="shared" si="3"/>
        <v>4493778</v>
      </c>
      <c r="L27" s="19">
        <f t="shared" si="4"/>
        <v>4262244</v>
      </c>
      <c r="M27" s="20">
        <f t="shared" si="5"/>
        <v>105.4</v>
      </c>
    </row>
    <row r="28" spans="1:14" ht="16.5" customHeight="1">
      <c r="A28" s="17" t="s">
        <v>26</v>
      </c>
      <c r="B28" s="28">
        <v>981656</v>
      </c>
      <c r="C28" s="28">
        <v>975246</v>
      </c>
      <c r="D28" s="14">
        <f t="shared" si="0"/>
        <v>100.7</v>
      </c>
      <c r="E28" s="28">
        <v>16560</v>
      </c>
      <c r="F28" s="28">
        <v>16950</v>
      </c>
      <c r="G28" s="14">
        <f t="shared" si="1"/>
        <v>97.7</v>
      </c>
      <c r="H28" s="28">
        <v>3154872</v>
      </c>
      <c r="I28" s="28">
        <v>3469260</v>
      </c>
      <c r="J28" s="14">
        <f t="shared" si="2"/>
        <v>90.9</v>
      </c>
      <c r="K28" s="19">
        <f t="shared" si="3"/>
        <v>4153088</v>
      </c>
      <c r="L28" s="19">
        <f t="shared" si="4"/>
        <v>4461456</v>
      </c>
      <c r="M28" s="20">
        <f t="shared" si="5"/>
        <v>93.1</v>
      </c>
      <c r="N28" s="27"/>
    </row>
    <row r="29" spans="1:13" ht="16.5" customHeight="1">
      <c r="A29" s="26" t="s">
        <v>51</v>
      </c>
      <c r="B29" s="12">
        <v>723844</v>
      </c>
      <c r="C29" s="12">
        <v>637115</v>
      </c>
      <c r="D29" s="14">
        <f t="shared" si="0"/>
        <v>113.6</v>
      </c>
      <c r="E29" s="12">
        <v>15583</v>
      </c>
      <c r="F29" s="12">
        <v>8985</v>
      </c>
      <c r="G29" s="14">
        <f t="shared" si="1"/>
        <v>173.4</v>
      </c>
      <c r="H29" s="12">
        <v>3412895</v>
      </c>
      <c r="I29" s="12">
        <v>3520911</v>
      </c>
      <c r="J29" s="20">
        <f t="shared" si="2"/>
        <v>96.9</v>
      </c>
      <c r="K29" s="22">
        <f t="shared" si="3"/>
        <v>4152322</v>
      </c>
      <c r="L29" s="22">
        <f t="shared" si="4"/>
        <v>4167011</v>
      </c>
      <c r="M29" s="20">
        <f t="shared" si="5"/>
        <v>99.6</v>
      </c>
    </row>
    <row r="30" spans="1:13" ht="15" customHeight="1">
      <c r="A30" s="29" t="s">
        <v>59</v>
      </c>
      <c r="B30" s="30">
        <f>SUM(B4:B29)</f>
        <v>199531677</v>
      </c>
      <c r="C30" s="30">
        <f>SUM(C4:C29)</f>
        <v>184329016</v>
      </c>
      <c r="D30" s="31">
        <f>IF(OR(B30=0,C30=0),"　　－　　",ROUND(B30/C30*100,1))</f>
        <v>108.2</v>
      </c>
      <c r="E30" s="30">
        <f>SUM(E4:E29)</f>
        <v>2029024</v>
      </c>
      <c r="F30" s="30">
        <f>SUM(F4:F29)</f>
        <v>2083838</v>
      </c>
      <c r="G30" s="31">
        <f>IF(OR(E30=0,F30=0),"　　－　　",ROUND(E30/F30*100,1))</f>
        <v>97.4</v>
      </c>
      <c r="H30" s="30">
        <f>SUM(H4:H29)</f>
        <v>270153868</v>
      </c>
      <c r="I30" s="30">
        <f>SUM(I4:I29)</f>
        <v>276545172</v>
      </c>
      <c r="J30" s="32">
        <f>IF(OR(H30=0,I30=0),"　　－　　",ROUND(H30/I30*100,1))</f>
        <v>97.7</v>
      </c>
      <c r="K30" s="30">
        <f>SUM(K4:K29)</f>
        <v>471714569</v>
      </c>
      <c r="L30" s="30">
        <f>SUM(L4:L29)</f>
        <v>462958026</v>
      </c>
      <c r="M30" s="32">
        <f>IF(OR(K30=0,L30=0),"　　－　　",ROUND(K30/L30*100,1))</f>
        <v>101.9</v>
      </c>
    </row>
    <row r="31" spans="1:13" ht="16.5" customHeight="1">
      <c r="A31" s="26" t="s">
        <v>27</v>
      </c>
      <c r="B31" s="12">
        <v>4852467</v>
      </c>
      <c r="C31" s="12">
        <v>4500240</v>
      </c>
      <c r="D31" s="14">
        <f>IF(OR(B31=0,C31=0),"　　－　　",ROUND(B31/C31*100,1))</f>
        <v>107.8</v>
      </c>
      <c r="E31" s="12">
        <v>0</v>
      </c>
      <c r="F31" s="12">
        <v>0</v>
      </c>
      <c r="G31" s="14" t="str">
        <f>IF(OR(E31=0,F31=0),"　　－　　",ROUND(E31/F31*100,1))</f>
        <v>　　－　　</v>
      </c>
      <c r="H31" s="12">
        <v>0</v>
      </c>
      <c r="I31" s="12">
        <v>0</v>
      </c>
      <c r="J31" s="20" t="str">
        <f>IF(OR(H31=0,I31=0),"　　－　　",ROUND(H31/I31*100,1))</f>
        <v>　　－　　</v>
      </c>
      <c r="K31" s="22">
        <f>+B31+E31+H31</f>
        <v>4852467</v>
      </c>
      <c r="L31" s="22">
        <f>+C31+F31+I31</f>
        <v>4500240</v>
      </c>
      <c r="M31" s="20">
        <f>IF(OR(K31=0,L31=0),"　　－　　",ROUND(K31/L31*100,1))</f>
        <v>107.8</v>
      </c>
    </row>
    <row r="32" spans="1:13" ht="16.5" customHeight="1">
      <c r="A32" s="26" t="s">
        <v>28</v>
      </c>
      <c r="B32" s="12">
        <v>3536376</v>
      </c>
      <c r="C32" s="12">
        <v>2962526</v>
      </c>
      <c r="D32" s="14">
        <f aca="true" t="shared" si="6" ref="D32:D51">IF(OR(B32=0,C32=0),"　　－　　",ROUND(B32/C32*100,1))</f>
        <v>119.4</v>
      </c>
      <c r="E32" s="12">
        <v>27595</v>
      </c>
      <c r="F32" s="28">
        <v>29841</v>
      </c>
      <c r="G32" s="20">
        <f aca="true" t="shared" si="7" ref="G32:G51">IF(OR(E32=0,F32=0),"　　－　　",ROUND(E32/F32*100,1))</f>
        <v>92.5</v>
      </c>
      <c r="H32" s="33">
        <v>361259</v>
      </c>
      <c r="I32" s="12">
        <v>285928</v>
      </c>
      <c r="J32" s="20">
        <f>IF(OR(H32=0,I32=0),"　　－　　",ROUND(H32/I32*100,1))</f>
        <v>126.3</v>
      </c>
      <c r="K32" s="22">
        <f aca="true" t="shared" si="8" ref="K32:K51">+B32+E32+H32</f>
        <v>3925230</v>
      </c>
      <c r="L32" s="22">
        <f aca="true" t="shared" si="9" ref="L32:L51">+C32+F32+I32</f>
        <v>3278295</v>
      </c>
      <c r="M32" s="20">
        <f aca="true" t="shared" si="10" ref="M32:M51">IF(OR(K32=0,L32=0),"　　－　　",ROUND(K32/L32*100,1))</f>
        <v>119.7</v>
      </c>
    </row>
    <row r="33" spans="1:13" ht="16.5" customHeight="1">
      <c r="A33" s="17" t="s">
        <v>52</v>
      </c>
      <c r="B33" s="12">
        <v>3093556</v>
      </c>
      <c r="C33" s="12">
        <v>2781960</v>
      </c>
      <c r="D33" s="14">
        <f>IF(OR(B33=0,C33=0),"　　－　　",ROUND(B33/C33*100,1))</f>
        <v>111.2</v>
      </c>
      <c r="E33" s="12">
        <v>0</v>
      </c>
      <c r="F33" s="12">
        <v>0</v>
      </c>
      <c r="G33" s="14" t="str">
        <f>IF(OR(E33=0,F33=0),"　　－　　",ROUND(E33/F33*100,1))</f>
        <v>　　－　　</v>
      </c>
      <c r="H33" s="12">
        <v>282428</v>
      </c>
      <c r="I33" s="12">
        <v>260470</v>
      </c>
      <c r="J33" s="20">
        <f>IF(OR(H33=0,I33=0),"　　－　　",ROUND(H33/I33*100,1))</f>
        <v>108.4</v>
      </c>
      <c r="K33" s="22">
        <f aca="true" t="shared" si="11" ref="K33:L35">+B33+E33+H33</f>
        <v>3375984</v>
      </c>
      <c r="L33" s="22">
        <f t="shared" si="11"/>
        <v>3042430</v>
      </c>
      <c r="M33" s="20">
        <f>IF(OR(K33=0,L33=0),"　　－　　",ROUND(K33/L33*100,1))</f>
        <v>111</v>
      </c>
    </row>
    <row r="34" spans="1:13" ht="16.5" customHeight="1">
      <c r="A34" s="26" t="s">
        <v>53</v>
      </c>
      <c r="B34" s="12">
        <v>3142098</v>
      </c>
      <c r="C34" s="12">
        <v>3003472</v>
      </c>
      <c r="D34" s="14">
        <f>IF(OR(B34=0,C34=0),"　　－　　",ROUND(B34/C34*100,1))</f>
        <v>104.6</v>
      </c>
      <c r="E34" s="12">
        <v>0</v>
      </c>
      <c r="F34" s="12">
        <v>0</v>
      </c>
      <c r="G34" s="14" t="str">
        <f>IF(OR(E34=0,F34=0),"　　－　　",ROUND(E34/F34*100,1))</f>
        <v>　　－　　</v>
      </c>
      <c r="H34" s="12">
        <v>195959</v>
      </c>
      <c r="I34" s="12">
        <v>223280</v>
      </c>
      <c r="J34" s="20">
        <f>IF(OR(H34=0,I34=0),"　　－　　",ROUND(H34/I34*100,1))</f>
        <v>87.8</v>
      </c>
      <c r="K34" s="22">
        <f t="shared" si="11"/>
        <v>3338057</v>
      </c>
      <c r="L34" s="22">
        <f t="shared" si="11"/>
        <v>3226752</v>
      </c>
      <c r="M34" s="20">
        <f>IF(OR(K34=0,L34=0),"　　－　　",ROUND(K34/L34*100,1))</f>
        <v>103.4</v>
      </c>
    </row>
    <row r="35" spans="1:13" ht="16.5" customHeight="1">
      <c r="A35" s="26" t="s">
        <v>54</v>
      </c>
      <c r="B35" s="12">
        <v>134295</v>
      </c>
      <c r="C35" s="12">
        <v>120946</v>
      </c>
      <c r="D35" s="14">
        <f>IF(OR(B35=0,C35=0),"　　－　　",ROUND(B35/C35*100,1))</f>
        <v>111</v>
      </c>
      <c r="E35" s="12">
        <v>0</v>
      </c>
      <c r="F35" s="12">
        <v>0</v>
      </c>
      <c r="G35" s="14" t="str">
        <f>IF(OR(E35=0,F35=0),"　　－　　",ROUND(E35/F35*100,1))</f>
        <v>　　－　　</v>
      </c>
      <c r="H35" s="12">
        <v>2823552</v>
      </c>
      <c r="I35" s="12">
        <v>2919280</v>
      </c>
      <c r="J35" s="20">
        <f>IF(OR(H35=0,I35=0),"　　－　　",ROUND(H35/I35*100,1))</f>
        <v>96.7</v>
      </c>
      <c r="K35" s="22">
        <f t="shared" si="11"/>
        <v>2957847</v>
      </c>
      <c r="L35" s="22">
        <f t="shared" si="11"/>
        <v>3040226</v>
      </c>
      <c r="M35" s="20">
        <f>IF(OR(K35=0,L35=0),"　　－　　",ROUND(K35/L35*100,1))</f>
        <v>97.3</v>
      </c>
    </row>
    <row r="36" spans="1:13" ht="16.5" customHeight="1">
      <c r="A36" s="26" t="s">
        <v>55</v>
      </c>
      <c r="B36" s="12">
        <v>663375</v>
      </c>
      <c r="C36" s="12">
        <v>809342</v>
      </c>
      <c r="D36" s="14">
        <f t="shared" si="6"/>
        <v>82</v>
      </c>
      <c r="E36" s="12">
        <v>285996</v>
      </c>
      <c r="F36" s="12">
        <v>172488</v>
      </c>
      <c r="G36" s="14">
        <f t="shared" si="7"/>
        <v>165.8</v>
      </c>
      <c r="H36" s="12">
        <v>2471826</v>
      </c>
      <c r="I36" s="12">
        <v>2666428</v>
      </c>
      <c r="J36" s="20">
        <f aca="true" t="shared" si="12" ref="J36:J51">IF(OR(H36=0,I36=0),"　　－　　",ROUND(H36/I36*100,1))</f>
        <v>92.7</v>
      </c>
      <c r="K36" s="22">
        <f t="shared" si="8"/>
        <v>3421197</v>
      </c>
      <c r="L36" s="22">
        <f t="shared" si="9"/>
        <v>3648258</v>
      </c>
      <c r="M36" s="20">
        <f t="shared" si="10"/>
        <v>93.8</v>
      </c>
    </row>
    <row r="37" spans="1:13" ht="16.5" customHeight="1">
      <c r="A37" s="26" t="s">
        <v>29</v>
      </c>
      <c r="B37" s="12">
        <v>2256200</v>
      </c>
      <c r="C37" s="12">
        <v>2229878</v>
      </c>
      <c r="D37" s="14">
        <f>IF(OR(B37=0,C37=0),"　　－　　",ROUND(B37/C37*100,1))</f>
        <v>101.2</v>
      </c>
      <c r="E37" s="12">
        <v>0</v>
      </c>
      <c r="F37" s="12">
        <v>0</v>
      </c>
      <c r="G37" s="14" t="str">
        <f>IF(OR(E37=0,F37=0),"　　－　　",ROUND(E37/F37*100,1))</f>
        <v>　　－　　</v>
      </c>
      <c r="H37" s="12">
        <v>0</v>
      </c>
      <c r="I37" s="12">
        <v>0</v>
      </c>
      <c r="J37" s="20" t="str">
        <f>IF(OR(H37=0,I37=0),"　　－　　",ROUND(H37/I37*100,1))</f>
        <v>　　－　　</v>
      </c>
      <c r="K37" s="22">
        <f>+B37+E37+H37</f>
        <v>2256200</v>
      </c>
      <c r="L37" s="22">
        <f>+C37+F37+I37</f>
        <v>2229878</v>
      </c>
      <c r="M37" s="20">
        <f>IF(OR(K37=0,L37=0),"　　－　　",ROUND(K37/L37*100,1))</f>
        <v>101.2</v>
      </c>
    </row>
    <row r="38" spans="1:13" ht="16.5" customHeight="1">
      <c r="A38" s="26" t="s">
        <v>56</v>
      </c>
      <c r="B38" s="12">
        <v>188368</v>
      </c>
      <c r="C38" s="12">
        <v>217899</v>
      </c>
      <c r="D38" s="14">
        <f t="shared" si="6"/>
        <v>86.4</v>
      </c>
      <c r="E38" s="12">
        <v>0</v>
      </c>
      <c r="F38" s="12">
        <v>0</v>
      </c>
      <c r="G38" s="14" t="str">
        <f t="shared" si="7"/>
        <v>　　－　　</v>
      </c>
      <c r="H38" s="12">
        <v>2080557</v>
      </c>
      <c r="I38" s="12">
        <v>2504223</v>
      </c>
      <c r="J38" s="20">
        <f t="shared" si="12"/>
        <v>83.1</v>
      </c>
      <c r="K38" s="22">
        <f t="shared" si="8"/>
        <v>2268925</v>
      </c>
      <c r="L38" s="22">
        <f t="shared" si="9"/>
        <v>2722122</v>
      </c>
      <c r="M38" s="20">
        <f t="shared" si="10"/>
        <v>83.4</v>
      </c>
    </row>
    <row r="39" spans="1:13" ht="16.5" customHeight="1">
      <c r="A39" s="26" t="s">
        <v>57</v>
      </c>
      <c r="B39" s="12">
        <v>188732</v>
      </c>
      <c r="C39" s="12">
        <v>179203</v>
      </c>
      <c r="D39" s="14">
        <f t="shared" si="6"/>
        <v>105.3</v>
      </c>
      <c r="E39" s="12">
        <v>11289</v>
      </c>
      <c r="F39" s="12">
        <v>8963</v>
      </c>
      <c r="G39" s="14">
        <f t="shared" si="7"/>
        <v>126</v>
      </c>
      <c r="H39" s="12">
        <v>2927968</v>
      </c>
      <c r="I39" s="12">
        <v>2832577</v>
      </c>
      <c r="J39" s="20">
        <f t="shared" si="12"/>
        <v>103.4</v>
      </c>
      <c r="K39" s="22">
        <f t="shared" si="8"/>
        <v>3127989</v>
      </c>
      <c r="L39" s="22">
        <f t="shared" si="9"/>
        <v>3020743</v>
      </c>
      <c r="M39" s="20">
        <f t="shared" si="10"/>
        <v>103.6</v>
      </c>
    </row>
    <row r="40" spans="1:13" ht="16.5" customHeight="1">
      <c r="A40" s="26" t="s">
        <v>0</v>
      </c>
      <c r="B40" s="12">
        <v>589131</v>
      </c>
      <c r="C40" s="12">
        <v>578147</v>
      </c>
      <c r="D40" s="14">
        <f t="shared" si="6"/>
        <v>101.9</v>
      </c>
      <c r="E40" s="12">
        <v>0</v>
      </c>
      <c r="F40" s="12">
        <v>0</v>
      </c>
      <c r="G40" s="14" t="str">
        <f t="shared" si="7"/>
        <v>　　－　　</v>
      </c>
      <c r="H40" s="12">
        <v>1908910</v>
      </c>
      <c r="I40" s="12">
        <v>2028597</v>
      </c>
      <c r="J40" s="20">
        <f t="shared" si="12"/>
        <v>94.1</v>
      </c>
      <c r="K40" s="22">
        <f t="shared" si="8"/>
        <v>2498041</v>
      </c>
      <c r="L40" s="22">
        <f t="shared" si="9"/>
        <v>2606744</v>
      </c>
      <c r="M40" s="20">
        <f t="shared" si="10"/>
        <v>95.8</v>
      </c>
    </row>
    <row r="41" spans="1:13" ht="16.5" customHeight="1">
      <c r="A41" s="26" t="s">
        <v>30</v>
      </c>
      <c r="B41" s="12">
        <v>2277647</v>
      </c>
      <c r="C41" s="12">
        <v>2150922</v>
      </c>
      <c r="D41" s="14">
        <f t="shared" si="6"/>
        <v>105.9</v>
      </c>
      <c r="E41" s="12">
        <v>0</v>
      </c>
      <c r="F41" s="12">
        <v>0</v>
      </c>
      <c r="G41" s="14" t="str">
        <f t="shared" si="7"/>
        <v>　　－　　</v>
      </c>
      <c r="H41" s="12">
        <v>54145</v>
      </c>
      <c r="I41" s="12">
        <v>96236</v>
      </c>
      <c r="J41" s="20">
        <f t="shared" si="12"/>
        <v>56.3</v>
      </c>
      <c r="K41" s="22">
        <f t="shared" si="8"/>
        <v>2331792</v>
      </c>
      <c r="L41" s="22">
        <f t="shared" si="9"/>
        <v>2247158</v>
      </c>
      <c r="M41" s="20">
        <f t="shared" si="10"/>
        <v>103.8</v>
      </c>
    </row>
    <row r="42" spans="1:13" ht="16.5" customHeight="1">
      <c r="A42" s="26" t="s">
        <v>1</v>
      </c>
      <c r="B42" s="12">
        <v>756627</v>
      </c>
      <c r="C42" s="12">
        <v>692316</v>
      </c>
      <c r="D42" s="14">
        <f t="shared" si="6"/>
        <v>109.3</v>
      </c>
      <c r="E42" s="12">
        <v>788</v>
      </c>
      <c r="F42" s="12">
        <v>647</v>
      </c>
      <c r="G42" s="14">
        <f t="shared" si="7"/>
        <v>121.8</v>
      </c>
      <c r="H42" s="12">
        <v>2232534</v>
      </c>
      <c r="I42" s="12">
        <v>2177304</v>
      </c>
      <c r="J42" s="20">
        <f t="shared" si="12"/>
        <v>102.5</v>
      </c>
      <c r="K42" s="22">
        <f t="shared" si="8"/>
        <v>2989949</v>
      </c>
      <c r="L42" s="22">
        <f t="shared" si="9"/>
        <v>2870267</v>
      </c>
      <c r="M42" s="20">
        <f t="shared" si="10"/>
        <v>104.2</v>
      </c>
    </row>
    <row r="43" spans="1:13" ht="18" customHeight="1">
      <c r="A43" s="26" t="s">
        <v>2</v>
      </c>
      <c r="B43" s="12">
        <v>139980</v>
      </c>
      <c r="C43" s="12">
        <v>222660</v>
      </c>
      <c r="D43" s="14">
        <f t="shared" si="6"/>
        <v>62.9</v>
      </c>
      <c r="E43" s="12">
        <v>0</v>
      </c>
      <c r="F43" s="12">
        <v>0</v>
      </c>
      <c r="G43" s="14" t="str">
        <f t="shared" si="7"/>
        <v>　　－　　</v>
      </c>
      <c r="H43" s="12">
        <v>1224578</v>
      </c>
      <c r="I43" s="12">
        <v>1715729</v>
      </c>
      <c r="J43" s="20">
        <f t="shared" si="12"/>
        <v>71.4</v>
      </c>
      <c r="K43" s="22">
        <f t="shared" si="8"/>
        <v>1364558</v>
      </c>
      <c r="L43" s="22">
        <f t="shared" si="9"/>
        <v>1938389</v>
      </c>
      <c r="M43" s="20">
        <f t="shared" si="10"/>
        <v>70.4</v>
      </c>
    </row>
    <row r="44" spans="1:13" ht="16.5" customHeight="1">
      <c r="A44" s="26" t="s">
        <v>3</v>
      </c>
      <c r="B44" s="12">
        <v>831006</v>
      </c>
      <c r="C44" s="12">
        <v>1132535</v>
      </c>
      <c r="D44" s="14">
        <f t="shared" si="6"/>
        <v>73.4</v>
      </c>
      <c r="E44" s="12">
        <v>93430</v>
      </c>
      <c r="F44" s="12">
        <v>98101</v>
      </c>
      <c r="G44" s="14">
        <f t="shared" si="7"/>
        <v>95.2</v>
      </c>
      <c r="H44" s="12">
        <v>1192826</v>
      </c>
      <c r="I44" s="12">
        <v>1027729</v>
      </c>
      <c r="J44" s="20">
        <f t="shared" si="12"/>
        <v>116.1</v>
      </c>
      <c r="K44" s="22">
        <f t="shared" si="8"/>
        <v>2117262</v>
      </c>
      <c r="L44" s="22">
        <f t="shared" si="9"/>
        <v>2258365</v>
      </c>
      <c r="M44" s="20">
        <f t="shared" si="10"/>
        <v>93.8</v>
      </c>
    </row>
    <row r="45" spans="1:13" ht="16.5" customHeight="1">
      <c r="A45" s="26" t="s">
        <v>4</v>
      </c>
      <c r="B45" s="12">
        <v>1743338</v>
      </c>
      <c r="C45" s="12">
        <v>1652628</v>
      </c>
      <c r="D45" s="14">
        <f t="shared" si="6"/>
        <v>105.5</v>
      </c>
      <c r="E45" s="12">
        <v>0</v>
      </c>
      <c r="F45" s="12">
        <v>0</v>
      </c>
      <c r="G45" s="14" t="str">
        <f t="shared" si="7"/>
        <v>　　－　　</v>
      </c>
      <c r="H45" s="12">
        <v>103032</v>
      </c>
      <c r="I45" s="12">
        <v>114939</v>
      </c>
      <c r="J45" s="20">
        <f t="shared" si="12"/>
        <v>89.6</v>
      </c>
      <c r="K45" s="22">
        <f t="shared" si="8"/>
        <v>1846370</v>
      </c>
      <c r="L45" s="22">
        <f t="shared" si="9"/>
        <v>1767567</v>
      </c>
      <c r="M45" s="20">
        <f t="shared" si="10"/>
        <v>104.5</v>
      </c>
    </row>
    <row r="46" spans="1:13" ht="16.5" customHeight="1">
      <c r="A46" s="26" t="s">
        <v>5</v>
      </c>
      <c r="B46" s="12">
        <v>367463</v>
      </c>
      <c r="C46" s="12">
        <v>375688</v>
      </c>
      <c r="D46" s="14">
        <f t="shared" si="6"/>
        <v>97.8</v>
      </c>
      <c r="E46" s="12">
        <v>0</v>
      </c>
      <c r="F46" s="12">
        <v>0</v>
      </c>
      <c r="G46" s="14" t="str">
        <f t="shared" si="7"/>
        <v>　　－　　</v>
      </c>
      <c r="H46" s="12">
        <v>1469459</v>
      </c>
      <c r="I46" s="12">
        <v>1377282</v>
      </c>
      <c r="J46" s="20">
        <f t="shared" si="12"/>
        <v>106.7</v>
      </c>
      <c r="K46" s="22">
        <f t="shared" si="8"/>
        <v>1836922</v>
      </c>
      <c r="L46" s="22">
        <f t="shared" si="9"/>
        <v>1752970</v>
      </c>
      <c r="M46" s="20">
        <f t="shared" si="10"/>
        <v>104.8</v>
      </c>
    </row>
    <row r="47" spans="1:13" ht="16.5" customHeight="1">
      <c r="A47" s="26" t="s">
        <v>31</v>
      </c>
      <c r="B47" s="28">
        <v>352809</v>
      </c>
      <c r="C47" s="28">
        <v>341918</v>
      </c>
      <c r="D47" s="14">
        <f>IF(OR(B47=0,C47=0),"　　－　　",ROUND(B47/C47*100,1))</f>
        <v>103.2</v>
      </c>
      <c r="E47" s="28">
        <v>0</v>
      </c>
      <c r="F47" s="28">
        <v>0</v>
      </c>
      <c r="G47" s="14" t="str">
        <f>IF(OR(E47=0,F47=0),"　　－　　",ROUND(E47/F47*100,1))</f>
        <v>　　－　　</v>
      </c>
      <c r="H47" s="28">
        <v>1317759</v>
      </c>
      <c r="I47" s="28">
        <v>1326625</v>
      </c>
      <c r="J47" s="20">
        <f>IF(OR(H47=0,I47=0),"　　－　　",ROUND(H47/I47*100,1))</f>
        <v>99.3</v>
      </c>
      <c r="K47" s="22">
        <f aca="true" t="shared" si="13" ref="K47:L49">+B47+E47+H47</f>
        <v>1670568</v>
      </c>
      <c r="L47" s="22">
        <f t="shared" si="13"/>
        <v>1668543</v>
      </c>
      <c r="M47" s="20">
        <f>IF(OR(K47=0,L47=0),"　　－　　",ROUND(K47/L47*100,1))</f>
        <v>100.1</v>
      </c>
    </row>
    <row r="48" spans="1:13" ht="16.5" customHeight="1">
      <c r="A48" s="26" t="s">
        <v>32</v>
      </c>
      <c r="B48" s="28">
        <v>1751616</v>
      </c>
      <c r="C48" s="28">
        <v>1562672</v>
      </c>
      <c r="D48" s="14">
        <f>IF(OR(B48=0,C48=0),"　　－　　",ROUND(B48/C48*100,1))</f>
        <v>112.1</v>
      </c>
      <c r="E48" s="28">
        <v>15874</v>
      </c>
      <c r="F48" s="28">
        <v>8417</v>
      </c>
      <c r="G48" s="14">
        <f>IF(OR(E48=0,F48=0),"　　－　　",ROUND(E48/F48*100,1))</f>
        <v>188.6</v>
      </c>
      <c r="H48" s="28">
        <v>0</v>
      </c>
      <c r="I48" s="28">
        <v>0</v>
      </c>
      <c r="J48" s="20" t="str">
        <f>IF(OR(H48=0,I48=0),"　　－　　",ROUND(H48/I48*100,1))</f>
        <v>　　－　　</v>
      </c>
      <c r="K48" s="22">
        <f t="shared" si="13"/>
        <v>1767490</v>
      </c>
      <c r="L48" s="22">
        <f t="shared" si="13"/>
        <v>1571089</v>
      </c>
      <c r="M48" s="20">
        <f>IF(OR(K48=0,L48=0),"　　－　　",ROUND(K48/L48*100,1))</f>
        <v>112.5</v>
      </c>
    </row>
    <row r="49" spans="1:13" ht="16.5" customHeight="1">
      <c r="A49" s="26" t="s">
        <v>33</v>
      </c>
      <c r="B49" s="12">
        <v>1407279</v>
      </c>
      <c r="C49" s="12">
        <v>1183602</v>
      </c>
      <c r="D49" s="14">
        <f>IF(OR(B49=0,C49=0),"　　－　　",ROUND(B49/C49*100,1))</f>
        <v>118.9</v>
      </c>
      <c r="E49" s="12">
        <v>10689</v>
      </c>
      <c r="F49" s="12">
        <v>15591</v>
      </c>
      <c r="G49" s="14">
        <f>IF(OR(E49=0,F49=0),"　　－　　",ROUND(E49/F49*100,1))</f>
        <v>68.6</v>
      </c>
      <c r="H49" s="12">
        <v>419784</v>
      </c>
      <c r="I49" s="12">
        <v>334615</v>
      </c>
      <c r="J49" s="20">
        <f>IF(OR(H49=0,I49=0),"　　－　　",ROUND(H49/I49*100,1))</f>
        <v>125.5</v>
      </c>
      <c r="K49" s="22">
        <f t="shared" si="13"/>
        <v>1837752</v>
      </c>
      <c r="L49" s="22">
        <f t="shared" si="13"/>
        <v>1533808</v>
      </c>
      <c r="M49" s="20">
        <f>IF(OR(K49=0,L49=0),"　　－　　",ROUND(K49/L49*100,1))</f>
        <v>119.8</v>
      </c>
    </row>
    <row r="50" spans="1:13" ht="16.5" customHeight="1">
      <c r="A50" s="26" t="s">
        <v>6</v>
      </c>
      <c r="B50" s="12">
        <v>437120</v>
      </c>
      <c r="C50" s="12">
        <v>493881</v>
      </c>
      <c r="D50" s="14">
        <f t="shared" si="6"/>
        <v>88.5</v>
      </c>
      <c r="E50" s="12">
        <v>0</v>
      </c>
      <c r="F50" s="12">
        <v>0</v>
      </c>
      <c r="G50" s="14" t="str">
        <f t="shared" si="7"/>
        <v>　　－　　</v>
      </c>
      <c r="H50" s="12">
        <v>1148556</v>
      </c>
      <c r="I50" s="12">
        <v>1128298</v>
      </c>
      <c r="J50" s="20">
        <f t="shared" si="12"/>
        <v>101.8</v>
      </c>
      <c r="K50" s="22">
        <f t="shared" si="8"/>
        <v>1585676</v>
      </c>
      <c r="L50" s="22">
        <f t="shared" si="9"/>
        <v>1622179</v>
      </c>
      <c r="M50" s="20">
        <f t="shared" si="10"/>
        <v>97.7</v>
      </c>
    </row>
    <row r="51" spans="1:13" ht="16.5" customHeight="1">
      <c r="A51" s="26" t="s">
        <v>34</v>
      </c>
      <c r="B51" s="12">
        <v>803314</v>
      </c>
      <c r="C51" s="12">
        <v>848242</v>
      </c>
      <c r="D51" s="14">
        <f t="shared" si="6"/>
        <v>94.7</v>
      </c>
      <c r="E51" s="12">
        <v>17825</v>
      </c>
      <c r="F51" s="12">
        <v>7252</v>
      </c>
      <c r="G51" s="14">
        <f t="shared" si="7"/>
        <v>245.8</v>
      </c>
      <c r="H51" s="12">
        <v>758932</v>
      </c>
      <c r="I51" s="12">
        <v>718705</v>
      </c>
      <c r="J51" s="20">
        <f t="shared" si="12"/>
        <v>105.6</v>
      </c>
      <c r="K51" s="22">
        <f t="shared" si="8"/>
        <v>1580071</v>
      </c>
      <c r="L51" s="22">
        <f t="shared" si="9"/>
        <v>1574199</v>
      </c>
      <c r="M51" s="20">
        <f t="shared" si="10"/>
        <v>100.4</v>
      </c>
    </row>
    <row r="52" spans="1:13" ht="16.5" customHeight="1">
      <c r="A52" s="26" t="s">
        <v>35</v>
      </c>
      <c r="B52" s="12">
        <v>1455891</v>
      </c>
      <c r="C52" s="12">
        <v>1514307</v>
      </c>
      <c r="D52" s="14">
        <f>IF(OR(B52=0,C52=0),"　　－　　",ROUND(B52/C52*100,1))</f>
        <v>96.1</v>
      </c>
      <c r="E52" s="12">
        <v>0</v>
      </c>
      <c r="F52" s="12">
        <v>0</v>
      </c>
      <c r="G52" s="14" t="str">
        <f>IF(OR(E52=0,F52=0),"　　－　　",ROUND(E52/F52*100,1))</f>
        <v>　　－　　</v>
      </c>
      <c r="H52" s="12">
        <v>0</v>
      </c>
      <c r="I52" s="12">
        <v>0</v>
      </c>
      <c r="J52" s="20" t="str">
        <f>IF(OR(H52=0,I52=0),"　　－　　",ROUND(H52/I52*100,1))</f>
        <v>　　－　　</v>
      </c>
      <c r="K52" s="22">
        <f aca="true" t="shared" si="14" ref="K52:L54">+B52+E52+H52</f>
        <v>1455891</v>
      </c>
      <c r="L52" s="22">
        <f t="shared" si="14"/>
        <v>1514307</v>
      </c>
      <c r="M52" s="20">
        <f>IF(OR(K52=0,L52=0),"　　－　　",ROUND(K52/L52*100,1))</f>
        <v>96.1</v>
      </c>
    </row>
    <row r="53" spans="1:13" ht="16.5" customHeight="1">
      <c r="A53" s="26" t="s">
        <v>7</v>
      </c>
      <c r="B53" s="12">
        <v>0</v>
      </c>
      <c r="C53" s="12">
        <v>0</v>
      </c>
      <c r="D53" s="14" t="str">
        <f>IF(OR(B53=0,C53=0),"　　－　　",ROUND(B53/C53*100,1))</f>
        <v>　　－　　</v>
      </c>
      <c r="E53" s="12">
        <v>0</v>
      </c>
      <c r="F53" s="12">
        <v>0</v>
      </c>
      <c r="G53" s="14" t="str">
        <f>IF(OR(E53=0,F53=0),"　　－　　",ROUND(E53/F53*100,1))</f>
        <v>　　－　　</v>
      </c>
      <c r="H53" s="12">
        <v>863354</v>
      </c>
      <c r="I53" s="12">
        <v>1007164</v>
      </c>
      <c r="J53" s="20">
        <f>IF(OR(H53=0,I53=0),"　　－　　",ROUND(H53/I53*100,1))</f>
        <v>85.7</v>
      </c>
      <c r="K53" s="22">
        <f t="shared" si="14"/>
        <v>863354</v>
      </c>
      <c r="L53" s="22">
        <f t="shared" si="14"/>
        <v>1007164</v>
      </c>
      <c r="M53" s="20">
        <f>IF(OR(K53=0,L53=0),"　　－　　",ROUND(K53/L53*100,1))</f>
        <v>85.7</v>
      </c>
    </row>
    <row r="54" spans="1:13" s="27" customFormat="1" ht="16.5" customHeight="1">
      <c r="A54" s="17" t="s">
        <v>8</v>
      </c>
      <c r="B54" s="12">
        <v>341281</v>
      </c>
      <c r="C54" s="12">
        <v>297427</v>
      </c>
      <c r="D54" s="14">
        <f>IF(OR(B54=0,C54=0),"　　－　　",ROUND(B54/C54*100,1))</f>
        <v>114.7</v>
      </c>
      <c r="E54" s="12">
        <v>0</v>
      </c>
      <c r="F54" s="12">
        <v>0</v>
      </c>
      <c r="G54" s="14" t="str">
        <f>IF(OR(E54=0,F54=0),"　　－　　",ROUND(E54/F54*100,1))</f>
        <v>　　－　　</v>
      </c>
      <c r="H54" s="12">
        <v>1039158</v>
      </c>
      <c r="I54" s="12">
        <v>1042841</v>
      </c>
      <c r="J54" s="14">
        <f>IF(OR(H54=0,I54=0),"　　－　　",ROUND(H54/I54*100,1))</f>
        <v>99.6</v>
      </c>
      <c r="K54" s="19">
        <f t="shared" si="14"/>
        <v>1380439</v>
      </c>
      <c r="L54" s="19">
        <f t="shared" si="14"/>
        <v>1340268</v>
      </c>
      <c r="M54" s="20">
        <f>IF(OR(K54=0,L54=0),"　　－　　",ROUND(K54/L54*100,1))</f>
        <v>103</v>
      </c>
    </row>
    <row r="55" spans="1:13" ht="15" customHeight="1">
      <c r="A55" s="29" t="s">
        <v>59</v>
      </c>
      <c r="B55" s="30">
        <f>SUM(B31:B54)</f>
        <v>31309969</v>
      </c>
      <c r="C55" s="30">
        <f>SUM(C31:C54)</f>
        <v>29852411</v>
      </c>
      <c r="D55" s="31">
        <f>IF(OR(B55=0,C55=0),"　　－　　",ROUND(B55/C55*100,1))</f>
        <v>104.9</v>
      </c>
      <c r="E55" s="30">
        <f>SUM(E31:E54)</f>
        <v>463486</v>
      </c>
      <c r="F55" s="30">
        <f>SUM(F31:F54)</f>
        <v>341300</v>
      </c>
      <c r="G55" s="31">
        <f>IF(OR(E55=0,F55=0),"　　－　　",ROUND(E55/F55*100,1))</f>
        <v>135.8</v>
      </c>
      <c r="H55" s="30">
        <f>SUM(H31:H54)</f>
        <v>24876576</v>
      </c>
      <c r="I55" s="30">
        <f>SUM(I31:I54)</f>
        <v>25788250</v>
      </c>
      <c r="J55" s="32">
        <f>IF(OR(H55=0,I55=0),"　　－　　",ROUND(H55/I55*100,1))</f>
        <v>96.5</v>
      </c>
      <c r="K55" s="30">
        <f>SUM(K31:K54)</f>
        <v>56650031</v>
      </c>
      <c r="L55" s="30">
        <f>SUM(L31:L54)</f>
        <v>55981961</v>
      </c>
      <c r="M55" s="32">
        <f>IF(OR(K55=0,L55=0),"　　－　　",ROUND(K55/L55*100,1))</f>
        <v>101.2</v>
      </c>
    </row>
    <row r="56" spans="1:15" ht="15.75" customHeight="1">
      <c r="A56" s="29" t="s">
        <v>60</v>
      </c>
      <c r="B56" s="30">
        <f>B30+B55</f>
        <v>230841646</v>
      </c>
      <c r="C56" s="30">
        <f>C30+C55</f>
        <v>214181427</v>
      </c>
      <c r="D56" s="31">
        <f>IF(OR(B56=0,C56=0),"　　－　　",ROUND(B56/C56*100,1))</f>
        <v>107.8</v>
      </c>
      <c r="E56" s="30">
        <f>E30+E55</f>
        <v>2492510</v>
      </c>
      <c r="F56" s="30">
        <f>F30+F55</f>
        <v>2425138</v>
      </c>
      <c r="G56" s="31">
        <f>IF(OR(E56=0,F56=0),"　　－　　",ROUND(E56/F56*100,1))</f>
        <v>102.8</v>
      </c>
      <c r="H56" s="30">
        <f>H30+H55</f>
        <v>295030444</v>
      </c>
      <c r="I56" s="30">
        <f>I30+I55</f>
        <v>302333422</v>
      </c>
      <c r="J56" s="31">
        <f>IF(OR(H56=0,I56=0),"　　－　　",ROUND(H56/I56*100,1))</f>
        <v>97.6</v>
      </c>
      <c r="K56" s="30">
        <f>K30+K55</f>
        <v>528364600</v>
      </c>
      <c r="L56" s="30">
        <f>L30+L55</f>
        <v>518939987</v>
      </c>
      <c r="M56" s="32">
        <f>IF(OR(K56=0,L56=0),"　　－　　",ROUND(K56/L56*100,1))</f>
        <v>101.8</v>
      </c>
      <c r="N56" s="1"/>
      <c r="O56" s="27"/>
    </row>
    <row r="57" spans="1:15" ht="15" customHeight="1">
      <c r="A57" s="36" t="s">
        <v>9</v>
      </c>
      <c r="B57" s="34"/>
      <c r="C57" s="34"/>
      <c r="D57" s="34"/>
      <c r="E57" s="34"/>
      <c r="F57" s="34"/>
      <c r="G57" s="34"/>
      <c r="H57" s="34"/>
      <c r="I57" s="27"/>
      <c r="J57" s="27"/>
      <c r="K57" s="27"/>
      <c r="L57" s="27"/>
      <c r="M57" s="27"/>
      <c r="N57" s="27"/>
      <c r="O57" s="27"/>
    </row>
    <row r="58" spans="5:6" ht="15" customHeight="1">
      <c r="E58" s="27"/>
      <c r="F58" s="35"/>
    </row>
  </sheetData>
  <mergeCells count="5">
    <mergeCell ref="H2:J2"/>
    <mergeCell ref="K2:M2"/>
    <mergeCell ref="A1:K1"/>
    <mergeCell ref="B2:D2"/>
    <mergeCell ref="E2:G2"/>
  </mergeCells>
  <printOptions horizontalCentered="1"/>
  <pageMargins left="0" right="0" top="0" bottom="0" header="0.5118110236220472" footer="0"/>
  <pageSetup horizontalDpi="400" verticalDpi="4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ISHIHARA Yoshiro</cp:lastModifiedBy>
  <cp:lastPrinted>2006-09-11T09:34:51Z</cp:lastPrinted>
  <dcterms:created xsi:type="dcterms:W3CDTF">1996-06-11T08:18:54Z</dcterms:created>
  <dcterms:modified xsi:type="dcterms:W3CDTF">2006-09-08T06:00:37Z</dcterms:modified>
  <cp:category/>
  <cp:version/>
  <cp:contentType/>
  <cp:contentStatus/>
</cp:coreProperties>
</file>