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00" windowWidth="19300" windowHeight="17340" activeTab="0"/>
  </bookViews>
  <sheets>
    <sheet name="港別" sheetId="1" r:id="rId1"/>
    <sheet name="年齢別・性別" sheetId="2" r:id="rId2"/>
  </sheets>
  <definedNames/>
  <calcPr fullCalcOnLoad="1"/>
</workbook>
</file>

<file path=xl/sharedStrings.xml><?xml version="1.0" encoding="utf-8"?>
<sst xmlns="http://schemas.openxmlformats.org/spreadsheetml/2006/main" count="78" uniqueCount="68">
  <si>
    <t>※北海道・東北・首都圏・中部・中四国・九州の各小計については、編集部が独自に算出。</t>
  </si>
  <si>
    <t>成田</t>
  </si>
  <si>
    <t>新千歳</t>
  </si>
  <si>
    <t>仙台</t>
  </si>
  <si>
    <t>羽田</t>
  </si>
  <si>
    <t>福岡</t>
  </si>
  <si>
    <t>那覇</t>
  </si>
  <si>
    <t>前年比</t>
  </si>
  <si>
    <t>2006年</t>
  </si>
  <si>
    <t>女満別</t>
  </si>
  <si>
    <t>釧路</t>
  </si>
  <si>
    <t>帯広</t>
  </si>
  <si>
    <t>旭川</t>
  </si>
  <si>
    <t>函館</t>
  </si>
  <si>
    <t>　北海道小計</t>
  </si>
  <si>
    <t>青森</t>
  </si>
  <si>
    <t>秋田</t>
  </si>
  <si>
    <t>花巻</t>
  </si>
  <si>
    <t>福島</t>
  </si>
  <si>
    <t>　東北小計</t>
  </si>
  <si>
    <t>　首都圏小計</t>
  </si>
  <si>
    <t>新潟</t>
  </si>
  <si>
    <t>富山</t>
  </si>
  <si>
    <t>能登</t>
  </si>
  <si>
    <t>小松</t>
  </si>
  <si>
    <t>　中部小計</t>
  </si>
  <si>
    <t>関西</t>
  </si>
  <si>
    <t>岡山</t>
  </si>
  <si>
    <t>広島</t>
  </si>
  <si>
    <t>米子</t>
  </si>
  <si>
    <t>高松</t>
  </si>
  <si>
    <t>松山</t>
  </si>
  <si>
    <t>　中四国小計</t>
  </si>
  <si>
    <t>長崎</t>
  </si>
  <si>
    <t>熊本</t>
  </si>
  <si>
    <t>大分</t>
  </si>
  <si>
    <t>宮崎</t>
  </si>
  <si>
    <t>鹿児島</t>
  </si>
  <si>
    <t>　九州小計</t>
  </si>
  <si>
    <t>　空港計</t>
  </si>
  <si>
    <t>　海港計</t>
  </si>
  <si>
    <t>　総計</t>
  </si>
  <si>
    <t>その他</t>
  </si>
  <si>
    <t>2005年</t>
  </si>
  <si>
    <t>中部</t>
  </si>
  <si>
    <t>2007年</t>
  </si>
  <si>
    <t>【2007年 入国港別・外国人正規入国者数】</t>
  </si>
  <si>
    <t>北九州</t>
  </si>
  <si>
    <t>男性</t>
  </si>
  <si>
    <t>女性</t>
  </si>
  <si>
    <t>総数</t>
  </si>
  <si>
    <t>0〜4才</t>
  </si>
  <si>
    <t>5〜9才</t>
  </si>
  <si>
    <t>10〜14才</t>
  </si>
  <si>
    <t>15〜19才</t>
  </si>
  <si>
    <t>20〜24才</t>
  </si>
  <si>
    <t>25〜29才</t>
  </si>
  <si>
    <t>30〜34才</t>
  </si>
  <si>
    <t>35〜39才</t>
  </si>
  <si>
    <t>40〜44才</t>
  </si>
  <si>
    <t>45〜49才</t>
  </si>
  <si>
    <t>50〜54才</t>
  </si>
  <si>
    <t>55〜59才</t>
  </si>
  <si>
    <t>60〜64才</t>
  </si>
  <si>
    <t>65〜69才</t>
  </si>
  <si>
    <t>70才以上</t>
  </si>
  <si>
    <t>総計</t>
  </si>
  <si>
    <t>年齢別・性別　外国人入国者数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</si>
</sst>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tted"/>
      <top style="double"/>
      <bottom style="double"/>
    </border>
    <border>
      <left style="dotted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176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176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176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3" fontId="0" fillId="2" borderId="32" xfId="0" applyNumberFormat="1" applyFont="1" applyFill="1" applyBorder="1" applyAlignment="1">
      <alignment/>
    </xf>
    <xf numFmtId="3" fontId="0" fillId="2" borderId="3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3" fontId="0" fillId="2" borderId="16" xfId="0" applyNumberFormat="1" applyFill="1" applyBorder="1" applyAlignment="1">
      <alignment/>
    </xf>
    <xf numFmtId="176" fontId="0" fillId="2" borderId="17" xfId="0" applyNumberFormat="1" applyFill="1" applyBorder="1" applyAlignment="1">
      <alignment/>
    </xf>
    <xf numFmtId="176" fontId="0" fillId="2" borderId="18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0" borderId="55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1">
      <selection activeCell="B41" sqref="B41:H41"/>
    </sheetView>
  </sheetViews>
  <sheetFormatPr defaultColWidth="12.796875" defaultRowHeight="15"/>
  <cols>
    <col min="1" max="1" width="1.8984375" style="0" customWidth="1"/>
    <col min="2" max="2" width="10.59765625" style="0" customWidth="1"/>
    <col min="3" max="3" width="10.59765625" style="5" customWidth="1"/>
    <col min="4" max="4" width="8.09765625" style="1" customWidth="1"/>
    <col min="5" max="5" width="10.59765625" style="5" customWidth="1"/>
    <col min="6" max="6" width="8.09765625" style="1" customWidth="1"/>
    <col min="7" max="7" width="10.59765625" style="0" customWidth="1"/>
    <col min="8" max="8" width="8.09765625" style="0" customWidth="1"/>
    <col min="9" max="9" width="9.59765625" style="0" customWidth="1"/>
    <col min="10" max="10" width="6.3984375" style="0" customWidth="1"/>
    <col min="11" max="11" width="6.69921875" style="0" customWidth="1"/>
    <col min="12" max="12" width="9.59765625" style="0" customWidth="1"/>
    <col min="13" max="13" width="6.3984375" style="0" customWidth="1"/>
    <col min="14" max="14" width="6.3984375" style="0" hidden="1" customWidth="1"/>
    <col min="15" max="15" width="6.3984375" style="0" customWidth="1"/>
    <col min="16" max="16" width="9.59765625" style="0" customWidth="1"/>
    <col min="17" max="17" width="7.3984375" style="0" customWidth="1"/>
    <col min="18" max="18" width="6.3984375" style="0" customWidth="1"/>
    <col min="19" max="16384" width="10.59765625" style="0" customWidth="1"/>
  </cols>
  <sheetData>
    <row r="2" ht="18">
      <c r="B2" t="s">
        <v>46</v>
      </c>
    </row>
    <row r="3" spans="2:8" ht="18">
      <c r="B3" s="4"/>
      <c r="C3" s="6" t="s">
        <v>43</v>
      </c>
      <c r="D3" s="7" t="s">
        <v>7</v>
      </c>
      <c r="E3" s="8" t="s">
        <v>8</v>
      </c>
      <c r="F3" s="9" t="s">
        <v>7</v>
      </c>
      <c r="G3" s="8" t="s">
        <v>45</v>
      </c>
      <c r="H3" s="9" t="s">
        <v>7</v>
      </c>
    </row>
    <row r="4" spans="2:8" ht="18">
      <c r="B4" s="10" t="s">
        <v>9</v>
      </c>
      <c r="C4" s="3">
        <v>857</v>
      </c>
      <c r="D4" s="11">
        <v>1.354</v>
      </c>
      <c r="E4" s="12">
        <v>5665</v>
      </c>
      <c r="F4" s="13">
        <f aca="true" t="shared" si="0" ref="F4:F13">SUM(E4/C4)</f>
        <v>6.610268378063011</v>
      </c>
      <c r="G4" s="12">
        <v>5084</v>
      </c>
      <c r="H4" s="13">
        <f aca="true" t="shared" si="1" ref="H4:H13">SUM(G4/E4)</f>
        <v>0.8974404236540159</v>
      </c>
    </row>
    <row r="5" spans="2:8" ht="18">
      <c r="B5" s="4" t="s">
        <v>10</v>
      </c>
      <c r="C5" s="2">
        <v>23633</v>
      </c>
      <c r="D5" s="14">
        <v>1.422</v>
      </c>
      <c r="E5" s="15">
        <v>15856</v>
      </c>
      <c r="F5" s="16">
        <f t="shared" si="0"/>
        <v>0.6709262471967165</v>
      </c>
      <c r="G5" s="15">
        <v>15375</v>
      </c>
      <c r="H5" s="16">
        <f t="shared" si="1"/>
        <v>0.9696644803229062</v>
      </c>
    </row>
    <row r="6" spans="2:8" ht="18">
      <c r="B6" s="4" t="s">
        <v>11</v>
      </c>
      <c r="C6" s="2">
        <v>25096</v>
      </c>
      <c r="D6" s="14">
        <v>1.185</v>
      </c>
      <c r="E6" s="15">
        <v>17188</v>
      </c>
      <c r="F6" s="16">
        <f t="shared" si="0"/>
        <v>0.6848900223143131</v>
      </c>
      <c r="G6" s="15">
        <v>19485</v>
      </c>
      <c r="H6" s="16">
        <f t="shared" si="1"/>
        <v>1.133639748661857</v>
      </c>
    </row>
    <row r="7" spans="2:8" ht="18">
      <c r="B7" s="4" t="s">
        <v>12</v>
      </c>
      <c r="C7" s="2">
        <v>33476</v>
      </c>
      <c r="D7" s="14">
        <v>1.447</v>
      </c>
      <c r="E7" s="15">
        <v>39188</v>
      </c>
      <c r="F7" s="16">
        <f t="shared" si="0"/>
        <v>1.1706297048631855</v>
      </c>
      <c r="G7" s="15">
        <v>38963</v>
      </c>
      <c r="H7" s="16">
        <f t="shared" si="1"/>
        <v>0.994258446463203</v>
      </c>
    </row>
    <row r="8" spans="2:8" ht="18">
      <c r="B8" s="4" t="s">
        <v>2</v>
      </c>
      <c r="C8" s="2">
        <v>200731</v>
      </c>
      <c r="D8" s="14">
        <v>1.263</v>
      </c>
      <c r="E8" s="15">
        <v>266651</v>
      </c>
      <c r="F8" s="16">
        <f t="shared" si="0"/>
        <v>1.3283996990997902</v>
      </c>
      <c r="G8" s="15">
        <v>300549</v>
      </c>
      <c r="H8" s="16">
        <f t="shared" si="1"/>
        <v>1.1271249685919047</v>
      </c>
    </row>
    <row r="9" spans="2:8" ht="18.75" thickBot="1">
      <c r="B9" s="17" t="s">
        <v>13</v>
      </c>
      <c r="C9" s="18">
        <v>70955</v>
      </c>
      <c r="D9" s="19">
        <v>1.466</v>
      </c>
      <c r="E9" s="20">
        <v>57832</v>
      </c>
      <c r="F9" s="21">
        <f t="shared" si="0"/>
        <v>0.8150517933901769</v>
      </c>
      <c r="G9" s="20">
        <v>59301</v>
      </c>
      <c r="H9" s="21">
        <f t="shared" si="1"/>
        <v>1.0254011619864436</v>
      </c>
    </row>
    <row r="10" spans="2:8" ht="19.5" thickBot="1" thickTop="1">
      <c r="B10" s="76" t="s">
        <v>14</v>
      </c>
      <c r="C10" s="77">
        <f>SUM(C4+C5+C6+C7+C8+C9)</f>
        <v>354748</v>
      </c>
      <c r="D10" s="78"/>
      <c r="E10" s="77">
        <f>SUM(E4+E5+E6+E7+E8+E9)</f>
        <v>402380</v>
      </c>
      <c r="F10" s="79">
        <f t="shared" si="0"/>
        <v>1.1342699606481221</v>
      </c>
      <c r="G10" s="77">
        <f>SUM(G4+G5+G6+G7+G8+G9)</f>
        <v>438757</v>
      </c>
      <c r="H10" s="79">
        <f t="shared" si="1"/>
        <v>1.0904045926735921</v>
      </c>
    </row>
    <row r="11" spans="2:8" ht="18.75" thickTop="1">
      <c r="B11" s="26" t="s">
        <v>15</v>
      </c>
      <c r="C11" s="27">
        <v>19676</v>
      </c>
      <c r="D11" s="28">
        <v>1.263</v>
      </c>
      <c r="E11" s="29">
        <v>19478</v>
      </c>
      <c r="F11" s="30">
        <f t="shared" si="0"/>
        <v>0.9899369790607847</v>
      </c>
      <c r="G11" s="29">
        <v>24554</v>
      </c>
      <c r="H11" s="30">
        <f t="shared" si="1"/>
        <v>1.2606017044871136</v>
      </c>
    </row>
    <row r="12" spans="2:8" ht="18">
      <c r="B12" s="4" t="s">
        <v>16</v>
      </c>
      <c r="C12" s="2">
        <v>9991</v>
      </c>
      <c r="D12" s="14">
        <v>1.777</v>
      </c>
      <c r="E12" s="15">
        <v>14030</v>
      </c>
      <c r="F12" s="16">
        <f t="shared" si="0"/>
        <v>1.4042638374537084</v>
      </c>
      <c r="G12" s="15">
        <v>10467</v>
      </c>
      <c r="H12" s="16">
        <f t="shared" si="1"/>
        <v>0.7460441910192445</v>
      </c>
    </row>
    <row r="13" spans="2:8" ht="18">
      <c r="B13" s="4" t="s">
        <v>17</v>
      </c>
      <c r="C13" s="2">
        <v>8623</v>
      </c>
      <c r="D13" s="14">
        <v>1.703</v>
      </c>
      <c r="E13" s="15">
        <v>4429</v>
      </c>
      <c r="F13" s="16">
        <f t="shared" si="0"/>
        <v>0.5136263481386988</v>
      </c>
      <c r="G13" s="15">
        <v>6765</v>
      </c>
      <c r="H13" s="16">
        <f t="shared" si="1"/>
        <v>1.5274328290810566</v>
      </c>
    </row>
    <row r="14" spans="2:8" ht="18" hidden="1">
      <c r="B14" s="4"/>
      <c r="C14" s="2"/>
      <c r="D14" s="14"/>
      <c r="E14" s="15"/>
      <c r="F14" s="16"/>
      <c r="G14" s="15"/>
      <c r="H14" s="16"/>
    </row>
    <row r="15" spans="2:8" ht="18">
      <c r="B15" s="4" t="s">
        <v>3</v>
      </c>
      <c r="C15" s="2">
        <v>42132</v>
      </c>
      <c r="D15" s="14">
        <v>0.993</v>
      </c>
      <c r="E15" s="15">
        <v>59296</v>
      </c>
      <c r="F15" s="16">
        <f aca="true" t="shared" si="2" ref="F15:F46">SUM(E15/C15)</f>
        <v>1.4073863096933448</v>
      </c>
      <c r="G15" s="15">
        <v>80504</v>
      </c>
      <c r="H15" s="16">
        <f aca="true" t="shared" si="3" ref="H15:H46">SUM(G15/E15)</f>
        <v>1.3576632487857527</v>
      </c>
    </row>
    <row r="16" spans="2:8" ht="18.75" thickBot="1">
      <c r="B16" s="17" t="s">
        <v>18</v>
      </c>
      <c r="C16" s="18">
        <v>11290</v>
      </c>
      <c r="D16" s="19">
        <v>1.264</v>
      </c>
      <c r="E16" s="20">
        <v>25950</v>
      </c>
      <c r="F16" s="21">
        <f t="shared" si="2"/>
        <v>2.2984942426926485</v>
      </c>
      <c r="G16" s="20">
        <v>30046</v>
      </c>
      <c r="H16" s="21">
        <f t="shared" si="3"/>
        <v>1.1578420038535646</v>
      </c>
    </row>
    <row r="17" spans="2:8" ht="19.5" thickBot="1" thickTop="1">
      <c r="B17" s="76" t="s">
        <v>19</v>
      </c>
      <c r="C17" s="77">
        <f>SUM(C11+C12+C13+C14+C15+C16)</f>
        <v>91712</v>
      </c>
      <c r="D17" s="78"/>
      <c r="E17" s="77">
        <f>SUM(E11+E12+E13+E14+E15+E16)</f>
        <v>123183</v>
      </c>
      <c r="F17" s="79">
        <f t="shared" si="2"/>
        <v>1.3431502965806001</v>
      </c>
      <c r="G17" s="77">
        <f>SUM(G11+G12+G13+G14+G15+G16)</f>
        <v>152336</v>
      </c>
      <c r="H17" s="79">
        <f t="shared" si="3"/>
        <v>1.236664150085645</v>
      </c>
    </row>
    <row r="18" spans="2:8" ht="18.75" thickTop="1">
      <c r="B18" s="26" t="s">
        <v>1</v>
      </c>
      <c r="C18" s="27">
        <v>3852302</v>
      </c>
      <c r="D18" s="28">
        <v>1.044</v>
      </c>
      <c r="E18" s="29">
        <v>4015727</v>
      </c>
      <c r="F18" s="30">
        <f t="shared" si="2"/>
        <v>1.0424226864871964</v>
      </c>
      <c r="G18" s="29">
        <v>4375849</v>
      </c>
      <c r="H18" s="30">
        <f t="shared" si="3"/>
        <v>1.089677908881754</v>
      </c>
    </row>
    <row r="19" spans="2:8" ht="18.75" thickBot="1">
      <c r="B19" s="17" t="s">
        <v>4</v>
      </c>
      <c r="C19" s="18">
        <v>220760</v>
      </c>
      <c r="D19" s="19">
        <v>1.356</v>
      </c>
      <c r="E19" s="20">
        <v>344497</v>
      </c>
      <c r="F19" s="21">
        <f t="shared" si="2"/>
        <v>1.5605046204022468</v>
      </c>
      <c r="G19" s="20">
        <v>441477</v>
      </c>
      <c r="H19" s="21">
        <f t="shared" si="3"/>
        <v>1.2815118854445757</v>
      </c>
    </row>
    <row r="20" spans="2:8" ht="19.5" thickBot="1" thickTop="1">
      <c r="B20" s="76" t="s">
        <v>20</v>
      </c>
      <c r="C20" s="77">
        <f>SUM(C18+C19)</f>
        <v>4073062</v>
      </c>
      <c r="D20" s="78"/>
      <c r="E20" s="77">
        <f>SUM(E18+E19)</f>
        <v>4360224</v>
      </c>
      <c r="F20" s="79">
        <f t="shared" si="2"/>
        <v>1.0705027323424</v>
      </c>
      <c r="G20" s="77">
        <f>SUM(G18+G19)</f>
        <v>4817326</v>
      </c>
      <c r="H20" s="79">
        <f t="shared" si="3"/>
        <v>1.1048345222630764</v>
      </c>
    </row>
    <row r="21" spans="2:8" ht="18.75" thickTop="1">
      <c r="B21" s="26" t="s">
        <v>21</v>
      </c>
      <c r="C21" s="27">
        <v>43751</v>
      </c>
      <c r="D21" s="28">
        <v>1.294</v>
      </c>
      <c r="E21" s="29">
        <v>42526</v>
      </c>
      <c r="F21" s="30">
        <f t="shared" si="2"/>
        <v>0.9720006399853718</v>
      </c>
      <c r="G21" s="29">
        <v>41324</v>
      </c>
      <c r="H21" s="30">
        <f t="shared" si="3"/>
        <v>0.9717349386257819</v>
      </c>
    </row>
    <row r="22" spans="2:8" ht="18">
      <c r="B22" s="4" t="s">
        <v>22</v>
      </c>
      <c r="C22" s="2">
        <v>34330</v>
      </c>
      <c r="D22" s="14">
        <v>2.584</v>
      </c>
      <c r="E22" s="15">
        <v>29288</v>
      </c>
      <c r="F22" s="16">
        <f t="shared" si="2"/>
        <v>0.8531313719778619</v>
      </c>
      <c r="G22" s="15">
        <v>35874</v>
      </c>
      <c r="H22" s="16">
        <f t="shared" si="3"/>
        <v>1.2248702540289538</v>
      </c>
    </row>
    <row r="23" spans="2:8" ht="18">
      <c r="B23" s="4" t="s">
        <v>23</v>
      </c>
      <c r="C23" s="2">
        <v>5325</v>
      </c>
      <c r="D23" s="14">
        <v>1.471</v>
      </c>
      <c r="E23" s="15">
        <v>3808</v>
      </c>
      <c r="F23" s="16">
        <f t="shared" si="2"/>
        <v>0.7151173708920188</v>
      </c>
      <c r="G23" s="15">
        <v>6271</v>
      </c>
      <c r="H23" s="16">
        <f t="shared" si="3"/>
        <v>1.646796218487395</v>
      </c>
    </row>
    <row r="24" spans="2:8" ht="18">
      <c r="B24" s="4" t="s">
        <v>24</v>
      </c>
      <c r="C24" s="2">
        <v>16998</v>
      </c>
      <c r="D24" s="14">
        <v>1.758</v>
      </c>
      <c r="E24" s="15">
        <v>17984</v>
      </c>
      <c r="F24" s="16">
        <f t="shared" si="2"/>
        <v>1.0580068243322744</v>
      </c>
      <c r="G24" s="15">
        <v>18634</v>
      </c>
      <c r="H24" s="16">
        <f t="shared" si="3"/>
        <v>1.0361432384341638</v>
      </c>
    </row>
    <row r="25" spans="2:8" ht="18.75" thickBot="1">
      <c r="B25" s="17" t="s">
        <v>44</v>
      </c>
      <c r="C25" s="18">
        <v>527994</v>
      </c>
      <c r="D25" s="19">
        <v>1.459</v>
      </c>
      <c r="E25" s="20">
        <v>515603</v>
      </c>
      <c r="F25" s="21">
        <f t="shared" si="2"/>
        <v>0.9765319302870866</v>
      </c>
      <c r="G25" s="20">
        <v>596392</v>
      </c>
      <c r="H25" s="21">
        <f t="shared" si="3"/>
        <v>1.1566883823406768</v>
      </c>
    </row>
    <row r="26" spans="2:8" ht="19.5" thickBot="1" thickTop="1">
      <c r="B26" s="76" t="s">
        <v>25</v>
      </c>
      <c r="C26" s="77">
        <f>SUM(C21+C22+C23+C24+C25)</f>
        <v>628398</v>
      </c>
      <c r="D26" s="78"/>
      <c r="E26" s="77">
        <f>SUM(E21+E22+E23+E24+E25)</f>
        <v>609209</v>
      </c>
      <c r="F26" s="79">
        <f t="shared" si="2"/>
        <v>0.9694636201897524</v>
      </c>
      <c r="G26" s="77">
        <f>SUM(G21+G22+G23+G24+G25)</f>
        <v>698495</v>
      </c>
      <c r="H26" s="79">
        <f t="shared" si="3"/>
        <v>1.1465605399788907</v>
      </c>
    </row>
    <row r="27" spans="2:8" ht="19.5" thickBot="1" thickTop="1">
      <c r="B27" s="76" t="s">
        <v>26</v>
      </c>
      <c r="C27" s="80">
        <v>1339213</v>
      </c>
      <c r="D27" s="78">
        <v>1.06</v>
      </c>
      <c r="E27" s="77">
        <v>1471413</v>
      </c>
      <c r="F27" s="79">
        <f t="shared" si="2"/>
        <v>1.098714692883059</v>
      </c>
      <c r="G27" s="77">
        <v>1647188</v>
      </c>
      <c r="H27" s="79">
        <f t="shared" si="3"/>
        <v>1.119460002052449</v>
      </c>
    </row>
    <row r="28" spans="2:8" ht="18.75" thickTop="1">
      <c r="B28" s="26" t="s">
        <v>27</v>
      </c>
      <c r="C28" s="27">
        <v>15658</v>
      </c>
      <c r="D28" s="28">
        <v>1.024</v>
      </c>
      <c r="E28" s="29">
        <v>18947</v>
      </c>
      <c r="F28" s="30">
        <f t="shared" si="2"/>
        <v>1.210052369395836</v>
      </c>
      <c r="G28" s="29">
        <v>23507</v>
      </c>
      <c r="H28" s="30">
        <f t="shared" si="3"/>
        <v>1.240671346387291</v>
      </c>
    </row>
    <row r="29" spans="2:8" ht="18">
      <c r="B29" s="4" t="s">
        <v>28</v>
      </c>
      <c r="C29" s="2">
        <v>32382</v>
      </c>
      <c r="D29" s="14">
        <v>1.168</v>
      </c>
      <c r="E29" s="15">
        <v>43241</v>
      </c>
      <c r="F29" s="16">
        <f t="shared" si="2"/>
        <v>1.3353406213328392</v>
      </c>
      <c r="G29" s="15">
        <v>47994</v>
      </c>
      <c r="H29" s="16">
        <f t="shared" si="3"/>
        <v>1.1099188270391527</v>
      </c>
    </row>
    <row r="30" spans="2:8" ht="18">
      <c r="B30" s="4" t="s">
        <v>29</v>
      </c>
      <c r="C30" s="2">
        <v>7944</v>
      </c>
      <c r="D30" s="14">
        <v>1.23</v>
      </c>
      <c r="E30" s="15">
        <v>8200</v>
      </c>
      <c r="F30" s="16">
        <f t="shared" si="2"/>
        <v>1.0322255790533736</v>
      </c>
      <c r="G30" s="15">
        <v>6695</v>
      </c>
      <c r="H30" s="16">
        <f t="shared" si="3"/>
        <v>0.8164634146341463</v>
      </c>
    </row>
    <row r="31" spans="2:8" ht="18">
      <c r="B31" s="4" t="s">
        <v>30</v>
      </c>
      <c r="C31" s="2">
        <v>8150</v>
      </c>
      <c r="D31" s="14">
        <v>1.082</v>
      </c>
      <c r="E31" s="15">
        <v>6674</v>
      </c>
      <c r="F31" s="16">
        <f t="shared" si="2"/>
        <v>0.8188957055214724</v>
      </c>
      <c r="G31" s="15">
        <v>8738</v>
      </c>
      <c r="H31" s="16">
        <f t="shared" si="3"/>
        <v>1.3092598142043752</v>
      </c>
    </row>
    <row r="32" spans="2:8" ht="18.75" thickBot="1">
      <c r="B32" s="17" t="s">
        <v>31</v>
      </c>
      <c r="C32" s="18">
        <v>6860</v>
      </c>
      <c r="D32" s="19">
        <v>1.117</v>
      </c>
      <c r="E32" s="20">
        <v>9525</v>
      </c>
      <c r="F32" s="21">
        <f t="shared" si="2"/>
        <v>1.3884839650145773</v>
      </c>
      <c r="G32" s="20">
        <v>9614</v>
      </c>
      <c r="H32" s="21">
        <f t="shared" si="3"/>
        <v>1.0093438320209973</v>
      </c>
    </row>
    <row r="33" spans="2:8" ht="19.5" thickBot="1" thickTop="1">
      <c r="B33" s="76" t="s">
        <v>32</v>
      </c>
      <c r="C33" s="77">
        <f>SUM(C28+C29+C30+C31+C32)</f>
        <v>70994</v>
      </c>
      <c r="D33" s="78"/>
      <c r="E33" s="77">
        <f>SUM(E28+E29+E30+E31+E32)</f>
        <v>86587</v>
      </c>
      <c r="F33" s="79">
        <f t="shared" si="2"/>
        <v>1.2196382792912077</v>
      </c>
      <c r="G33" s="77">
        <f>SUM(G28+G29+G30+G31+G32)</f>
        <v>96548</v>
      </c>
      <c r="H33" s="79">
        <f t="shared" si="3"/>
        <v>1.1150403640269324</v>
      </c>
    </row>
    <row r="34" spans="2:8" ht="18.75" thickTop="1">
      <c r="B34" s="26" t="s">
        <v>5</v>
      </c>
      <c r="C34" s="27">
        <v>320060</v>
      </c>
      <c r="D34" s="28">
        <v>1.028</v>
      </c>
      <c r="E34" s="29">
        <v>386514</v>
      </c>
      <c r="F34" s="30">
        <f t="shared" si="2"/>
        <v>1.2076298194088608</v>
      </c>
      <c r="G34" s="29">
        <v>432750</v>
      </c>
      <c r="H34" s="30">
        <f t="shared" si="3"/>
        <v>1.119623092565858</v>
      </c>
    </row>
    <row r="35" spans="2:8" ht="18">
      <c r="B35" s="26" t="s">
        <v>47</v>
      </c>
      <c r="C35" s="27"/>
      <c r="D35" s="28"/>
      <c r="E35" s="29"/>
      <c r="F35" s="30"/>
      <c r="G35" s="29">
        <v>6596</v>
      </c>
      <c r="H35" s="30">
        <v>1.863</v>
      </c>
    </row>
    <row r="36" spans="2:8" ht="18">
      <c r="B36" s="4" t="s">
        <v>33</v>
      </c>
      <c r="C36" s="2">
        <v>21856</v>
      </c>
      <c r="D36" s="14">
        <v>1.192</v>
      </c>
      <c r="E36" s="15">
        <v>18471</v>
      </c>
      <c r="F36" s="16">
        <f t="shared" si="2"/>
        <v>0.8451226207906296</v>
      </c>
      <c r="G36" s="15">
        <v>17687</v>
      </c>
      <c r="H36" s="16">
        <f t="shared" si="3"/>
        <v>0.9575550863515782</v>
      </c>
    </row>
    <row r="37" spans="2:8" ht="18">
      <c r="B37" s="4" t="s">
        <v>34</v>
      </c>
      <c r="C37" s="2">
        <v>11995</v>
      </c>
      <c r="D37" s="14">
        <v>1.404</v>
      </c>
      <c r="E37" s="15">
        <v>13189</v>
      </c>
      <c r="F37" s="16">
        <f t="shared" si="2"/>
        <v>1.0995414756148396</v>
      </c>
      <c r="G37" s="15">
        <v>14596</v>
      </c>
      <c r="H37" s="16">
        <f t="shared" si="3"/>
        <v>1.1066798089316856</v>
      </c>
    </row>
    <row r="38" spans="2:8" ht="18">
      <c r="B38" s="4" t="s">
        <v>35</v>
      </c>
      <c r="C38" s="2">
        <v>9422</v>
      </c>
      <c r="D38" s="14">
        <v>0.791</v>
      </c>
      <c r="E38" s="15">
        <v>12221</v>
      </c>
      <c r="F38" s="16">
        <f t="shared" si="2"/>
        <v>1.297070685629378</v>
      </c>
      <c r="G38" s="15">
        <v>14424</v>
      </c>
      <c r="H38" s="16">
        <f t="shared" si="3"/>
        <v>1.180263480893544</v>
      </c>
    </row>
    <row r="39" spans="2:8" ht="18">
      <c r="B39" s="4" t="s">
        <v>36</v>
      </c>
      <c r="C39" s="2">
        <v>18807</v>
      </c>
      <c r="D39" s="14">
        <v>0.805</v>
      </c>
      <c r="E39" s="15">
        <v>23955</v>
      </c>
      <c r="F39" s="16">
        <f t="shared" si="2"/>
        <v>1.2737278672834582</v>
      </c>
      <c r="G39" s="15">
        <v>27018</v>
      </c>
      <c r="H39" s="16">
        <f t="shared" si="3"/>
        <v>1.127864746399499</v>
      </c>
    </row>
    <row r="40" spans="2:8" ht="18.75" thickBot="1">
      <c r="B40" s="17" t="s">
        <v>37</v>
      </c>
      <c r="C40" s="18">
        <v>12653</v>
      </c>
      <c r="D40" s="19">
        <v>1.01</v>
      </c>
      <c r="E40" s="20">
        <v>17959</v>
      </c>
      <c r="F40" s="21">
        <f t="shared" si="2"/>
        <v>1.4193471903896309</v>
      </c>
      <c r="G40" s="20">
        <v>25660</v>
      </c>
      <c r="H40" s="21">
        <f t="shared" si="3"/>
        <v>1.4288100673756892</v>
      </c>
    </row>
    <row r="41" spans="2:8" ht="19.5" thickBot="1" thickTop="1">
      <c r="B41" s="76" t="s">
        <v>38</v>
      </c>
      <c r="C41" s="77">
        <f>SUM(C34+C36+C37+C38+C39+C40)</f>
        <v>394793</v>
      </c>
      <c r="D41" s="78"/>
      <c r="E41" s="77">
        <f>SUM(E34+E36+E37+E38+E39+E40)</f>
        <v>472309</v>
      </c>
      <c r="F41" s="79">
        <f t="shared" si="2"/>
        <v>1.1963459331852389</v>
      </c>
      <c r="G41" s="77">
        <f>SUM(G34:G40)</f>
        <v>538731</v>
      </c>
      <c r="H41" s="79">
        <f t="shared" si="3"/>
        <v>1.1406325096494032</v>
      </c>
    </row>
    <row r="42" spans="2:8" ht="18.75" thickTop="1">
      <c r="B42" s="26" t="s">
        <v>6</v>
      </c>
      <c r="C42" s="27">
        <v>60608</v>
      </c>
      <c r="D42" s="28">
        <v>1.021</v>
      </c>
      <c r="E42" s="29">
        <v>64500</v>
      </c>
      <c r="F42" s="30">
        <f t="shared" si="2"/>
        <v>1.064215945089757</v>
      </c>
      <c r="G42" s="29">
        <v>83542</v>
      </c>
      <c r="H42" s="30">
        <f t="shared" si="3"/>
        <v>1.2952248062015503</v>
      </c>
    </row>
    <row r="43" spans="2:8" ht="18.75" thickBot="1">
      <c r="B43" s="10" t="s">
        <v>42</v>
      </c>
      <c r="C43" s="3">
        <v>8870</v>
      </c>
      <c r="D43" s="11">
        <v>1.181</v>
      </c>
      <c r="E43" s="12">
        <v>16745</v>
      </c>
      <c r="F43" s="13">
        <f t="shared" si="2"/>
        <v>1.8878241262683202</v>
      </c>
      <c r="G43" s="12">
        <v>12997</v>
      </c>
      <c r="H43" s="13">
        <f t="shared" si="3"/>
        <v>0.7761719916392953</v>
      </c>
    </row>
    <row r="44" spans="2:8" ht="19.5" thickBot="1" thickTop="1">
      <c r="B44" s="22" t="s">
        <v>39</v>
      </c>
      <c r="C44" s="31">
        <f>SUM(C4+C5+C6+C7+C8+C9+C11+C12+C13+C15+C16+C21+C22+C23+C24+C18+C19+C25+C27+C28+C29+C30+C31+C32+C34+C36+C37+C38+C39+C40+C42+C43)</f>
        <v>7022398</v>
      </c>
      <c r="D44" s="24">
        <v>1.097</v>
      </c>
      <c r="E44" s="23">
        <f>SUM(E4+E5+E6+E7+E8+E9+E11+E12+E13+E15+E16+E21+E22+E23+E24+E18+E19+E25+E27+E28+E29+E30+E31+E32+E34+E36+E37+E38+E39+E40+E42+E43)</f>
        <v>7606550</v>
      </c>
      <c r="F44" s="25">
        <f t="shared" si="2"/>
        <v>1.0831841202962293</v>
      </c>
      <c r="G44" s="23">
        <f>SUM(G4+G5+G6+G7+G8+G9+G11+G12+G13+G15+G16+G21+G22+G23+G24+G18+G19+G25+G27+G28+G29+G30+G31+G32+G34+G35+G36+G37+G38+G39+G40+G42+G43)</f>
        <v>8485920</v>
      </c>
      <c r="H44" s="25">
        <f t="shared" si="3"/>
        <v>1.115606944015355</v>
      </c>
    </row>
    <row r="45" spans="2:8" ht="19.5" thickBot="1" thickTop="1">
      <c r="B45" s="22" t="s">
        <v>40</v>
      </c>
      <c r="C45" s="31">
        <v>427705</v>
      </c>
      <c r="D45" s="24">
        <v>1.197</v>
      </c>
      <c r="E45" s="23">
        <v>501413</v>
      </c>
      <c r="F45" s="25">
        <f t="shared" si="2"/>
        <v>1.172333734700319</v>
      </c>
      <c r="G45" s="23">
        <v>666266</v>
      </c>
      <c r="H45" s="25">
        <f t="shared" si="3"/>
        <v>1.3287768765468786</v>
      </c>
    </row>
    <row r="46" spans="2:8" ht="18.75" thickTop="1">
      <c r="B46" s="26" t="s">
        <v>41</v>
      </c>
      <c r="C46" s="27">
        <f>SUM(C44+C45)</f>
        <v>7450103</v>
      </c>
      <c r="D46" s="28">
        <v>1.103</v>
      </c>
      <c r="E46" s="29">
        <f>SUM(E44+E45)</f>
        <v>8107963</v>
      </c>
      <c r="F46" s="30">
        <f t="shared" si="2"/>
        <v>1.0883021348832358</v>
      </c>
      <c r="G46" s="29">
        <f>SUM(G44+G45)</f>
        <v>9152186</v>
      </c>
      <c r="H46" s="30">
        <f t="shared" si="3"/>
        <v>1.1287898082416015</v>
      </c>
    </row>
    <row r="47" ht="18">
      <c r="B47" s="32" t="s">
        <v>0</v>
      </c>
    </row>
  </sheetData>
  <printOptions/>
  <pageMargins left="0" right="0" top="0.984251968503937" bottom="0.984251968503937" header="0.5118110236220472" footer="0.511811023622047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0"/>
  <sheetViews>
    <sheetView workbookViewId="0" topLeftCell="A1">
      <selection activeCell="I14" sqref="I14"/>
    </sheetView>
  </sheetViews>
  <sheetFormatPr defaultColWidth="12.796875" defaultRowHeight="15"/>
  <cols>
    <col min="1" max="1" width="3.59765625" style="34" customWidth="1"/>
    <col min="2" max="2" width="8.8984375" style="34" customWidth="1"/>
    <col min="3" max="4" width="9.59765625" style="34" customWidth="1"/>
    <col min="5" max="5" width="10.5" style="34" customWidth="1"/>
    <col min="6" max="6" width="9.59765625" style="34" customWidth="1"/>
    <col min="7" max="7" width="8.09765625" style="34" customWidth="1"/>
    <col min="8" max="8" width="9.59765625" style="34" customWidth="1"/>
    <col min="9" max="9" width="8.09765625" style="34" customWidth="1"/>
    <col min="10" max="10" width="9.59765625" style="34" customWidth="1"/>
    <col min="11" max="11" width="8.09765625" style="34" customWidth="1"/>
    <col min="12" max="16384" width="12.59765625" style="34" customWidth="1"/>
  </cols>
  <sheetData>
    <row r="2" spans="2:32" ht="18.75" thickBot="1">
      <c r="B2" s="67" t="s">
        <v>67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X2" s="35"/>
      <c r="AA2" s="36"/>
      <c r="AB2" s="35"/>
      <c r="AC2" s="36"/>
      <c r="AD2" s="35"/>
      <c r="AE2" s="36"/>
      <c r="AF2" s="35"/>
    </row>
    <row r="3" spans="2:11" ht="18">
      <c r="B3" s="33"/>
      <c r="C3" s="81" t="s">
        <v>8</v>
      </c>
      <c r="D3" s="82"/>
      <c r="E3" s="83"/>
      <c r="F3" s="81" t="s">
        <v>45</v>
      </c>
      <c r="G3" s="82"/>
      <c r="H3" s="82"/>
      <c r="I3" s="82"/>
      <c r="J3" s="82"/>
      <c r="K3" s="84"/>
    </row>
    <row r="4" spans="2:11" ht="18.75" thickBot="1">
      <c r="B4" s="37"/>
      <c r="C4" s="38" t="s">
        <v>48</v>
      </c>
      <c r="D4" s="39" t="s">
        <v>49</v>
      </c>
      <c r="E4" s="40" t="s">
        <v>50</v>
      </c>
      <c r="F4" s="41" t="s">
        <v>48</v>
      </c>
      <c r="G4" s="42" t="s">
        <v>7</v>
      </c>
      <c r="H4" s="43" t="s">
        <v>49</v>
      </c>
      <c r="I4" s="44" t="s">
        <v>7</v>
      </c>
      <c r="J4" s="43" t="s">
        <v>50</v>
      </c>
      <c r="K4" s="45" t="s">
        <v>7</v>
      </c>
    </row>
    <row r="5" spans="2:11" ht="18">
      <c r="B5" s="46" t="s">
        <v>51</v>
      </c>
      <c r="C5" s="47">
        <v>51775</v>
      </c>
      <c r="D5" s="48">
        <v>50687</v>
      </c>
      <c r="E5" s="49">
        <f aca="true" t="shared" si="0" ref="E5:E20">SUM(C5+D5)</f>
        <v>102462</v>
      </c>
      <c r="F5" s="50">
        <v>57066</v>
      </c>
      <c r="G5" s="51">
        <f aca="true" t="shared" si="1" ref="G5:G20">SUM(F5/C5)</f>
        <v>1.1021921776919363</v>
      </c>
      <c r="H5" s="52">
        <v>56706</v>
      </c>
      <c r="I5" s="53">
        <f aca="true" t="shared" si="2" ref="I5:I20">SUM(H5/D5)</f>
        <v>1.1187483970248782</v>
      </c>
      <c r="J5" s="52">
        <f aca="true" t="shared" si="3" ref="J5:J20">SUM(F5+H5)</f>
        <v>113772</v>
      </c>
      <c r="K5" s="54">
        <f aca="true" t="shared" si="4" ref="K5:K20">SUM(J5/E5)</f>
        <v>1.1103823856649295</v>
      </c>
    </row>
    <row r="6" spans="2:11" ht="18">
      <c r="B6" s="55" t="s">
        <v>52</v>
      </c>
      <c r="C6" s="50">
        <v>85473</v>
      </c>
      <c r="D6" s="56">
        <v>83410</v>
      </c>
      <c r="E6" s="52">
        <f t="shared" si="0"/>
        <v>168883</v>
      </c>
      <c r="F6" s="50">
        <v>97621</v>
      </c>
      <c r="G6" s="51">
        <f t="shared" si="1"/>
        <v>1.1421267534777064</v>
      </c>
      <c r="H6" s="52">
        <v>93889</v>
      </c>
      <c r="I6" s="53">
        <f t="shared" si="2"/>
        <v>1.1256324181752788</v>
      </c>
      <c r="J6" s="52">
        <f t="shared" si="3"/>
        <v>191510</v>
      </c>
      <c r="K6" s="54">
        <f t="shared" si="4"/>
        <v>1.1339803295772812</v>
      </c>
    </row>
    <row r="7" spans="2:11" ht="18">
      <c r="B7" s="55" t="s">
        <v>53</v>
      </c>
      <c r="C7" s="50">
        <v>115699</v>
      </c>
      <c r="D7" s="56">
        <v>114932</v>
      </c>
      <c r="E7" s="52">
        <f t="shared" si="0"/>
        <v>230631</v>
      </c>
      <c r="F7" s="50">
        <v>139272</v>
      </c>
      <c r="G7" s="51">
        <f t="shared" si="1"/>
        <v>1.2037441983076778</v>
      </c>
      <c r="H7" s="52">
        <v>138454</v>
      </c>
      <c r="I7" s="53">
        <f t="shared" si="2"/>
        <v>1.2046601468694533</v>
      </c>
      <c r="J7" s="52">
        <f t="shared" si="3"/>
        <v>277726</v>
      </c>
      <c r="K7" s="54">
        <f t="shared" si="4"/>
        <v>1.2042006495223974</v>
      </c>
    </row>
    <row r="8" spans="2:11" ht="18">
      <c r="B8" s="55" t="s">
        <v>54</v>
      </c>
      <c r="C8" s="50">
        <v>137903</v>
      </c>
      <c r="D8" s="56">
        <v>160625</v>
      </c>
      <c r="E8" s="52">
        <f t="shared" si="0"/>
        <v>298528</v>
      </c>
      <c r="F8" s="50">
        <v>171763</v>
      </c>
      <c r="G8" s="51">
        <f t="shared" si="1"/>
        <v>1.245534904969435</v>
      </c>
      <c r="H8" s="52">
        <v>193039</v>
      </c>
      <c r="I8" s="53">
        <f t="shared" si="2"/>
        <v>1.2017992217898832</v>
      </c>
      <c r="J8" s="52">
        <f t="shared" si="3"/>
        <v>364802</v>
      </c>
      <c r="K8" s="54">
        <f t="shared" si="4"/>
        <v>1.2220026262193162</v>
      </c>
    </row>
    <row r="9" spans="2:11" ht="18">
      <c r="B9" s="55" t="s">
        <v>55</v>
      </c>
      <c r="C9" s="50">
        <v>242380</v>
      </c>
      <c r="D9" s="56">
        <v>368460</v>
      </c>
      <c r="E9" s="52">
        <f t="shared" si="0"/>
        <v>610840</v>
      </c>
      <c r="F9" s="50">
        <v>271877</v>
      </c>
      <c r="G9" s="51">
        <f t="shared" si="1"/>
        <v>1.1216973347635943</v>
      </c>
      <c r="H9" s="74">
        <v>406113</v>
      </c>
      <c r="I9" s="53">
        <f t="shared" si="2"/>
        <v>1.1021901970363133</v>
      </c>
      <c r="J9" s="52">
        <f t="shared" si="3"/>
        <v>677990</v>
      </c>
      <c r="K9" s="54">
        <f t="shared" si="4"/>
        <v>1.1099305873878593</v>
      </c>
    </row>
    <row r="10" spans="2:11" ht="18">
      <c r="B10" s="55" t="s">
        <v>56</v>
      </c>
      <c r="C10" s="50">
        <v>472184</v>
      </c>
      <c r="D10" s="56">
        <v>564954</v>
      </c>
      <c r="E10" s="52">
        <f t="shared" si="0"/>
        <v>1037138</v>
      </c>
      <c r="F10" s="75">
        <v>529268</v>
      </c>
      <c r="G10" s="51">
        <f t="shared" si="1"/>
        <v>1.1208935499720447</v>
      </c>
      <c r="H10" s="74">
        <v>643606</v>
      </c>
      <c r="I10" s="53">
        <f t="shared" si="2"/>
        <v>1.1392184142425754</v>
      </c>
      <c r="J10" s="52">
        <f t="shared" si="3"/>
        <v>1172874</v>
      </c>
      <c r="K10" s="54">
        <f t="shared" si="4"/>
        <v>1.1308755440452476</v>
      </c>
    </row>
    <row r="11" spans="2:11" ht="18">
      <c r="B11" s="55" t="s">
        <v>57</v>
      </c>
      <c r="C11" s="50">
        <v>564792</v>
      </c>
      <c r="D11" s="56">
        <v>478275</v>
      </c>
      <c r="E11" s="52">
        <f t="shared" si="0"/>
        <v>1043067</v>
      </c>
      <c r="F11" s="75">
        <v>605010</v>
      </c>
      <c r="G11" s="51">
        <f t="shared" si="1"/>
        <v>1.0712085157013556</v>
      </c>
      <c r="H11" s="74">
        <v>531337</v>
      </c>
      <c r="I11" s="53">
        <f t="shared" si="2"/>
        <v>1.1109445402749465</v>
      </c>
      <c r="J11" s="52">
        <f t="shared" si="3"/>
        <v>1136347</v>
      </c>
      <c r="K11" s="54">
        <f t="shared" si="4"/>
        <v>1.0894285793721783</v>
      </c>
    </row>
    <row r="12" spans="2:11" ht="18">
      <c r="B12" s="55" t="s">
        <v>58</v>
      </c>
      <c r="C12" s="50">
        <v>585038</v>
      </c>
      <c r="D12" s="56">
        <v>414433</v>
      </c>
      <c r="E12" s="52">
        <f t="shared" si="0"/>
        <v>999471</v>
      </c>
      <c r="F12" s="75">
        <v>633252</v>
      </c>
      <c r="G12" s="51">
        <f t="shared" si="1"/>
        <v>1.082411740775813</v>
      </c>
      <c r="H12" s="74">
        <v>467187</v>
      </c>
      <c r="I12" s="53">
        <f t="shared" si="2"/>
        <v>1.1272919868832838</v>
      </c>
      <c r="J12" s="52">
        <f t="shared" si="3"/>
        <v>1100439</v>
      </c>
      <c r="K12" s="54">
        <f t="shared" si="4"/>
        <v>1.101021440341941</v>
      </c>
    </row>
    <row r="13" spans="2:11" ht="18">
      <c r="B13" s="55" t="s">
        <v>59</v>
      </c>
      <c r="C13" s="50">
        <v>561948</v>
      </c>
      <c r="D13" s="56">
        <v>352057</v>
      </c>
      <c r="E13" s="52">
        <f t="shared" si="0"/>
        <v>914005</v>
      </c>
      <c r="F13" s="75">
        <v>597989</v>
      </c>
      <c r="G13" s="51">
        <f t="shared" si="1"/>
        <v>1.0641358275142896</v>
      </c>
      <c r="H13" s="52">
        <v>397068</v>
      </c>
      <c r="I13" s="53">
        <f t="shared" si="2"/>
        <v>1.1278514558722026</v>
      </c>
      <c r="J13" s="52">
        <f t="shared" si="3"/>
        <v>995057</v>
      </c>
      <c r="K13" s="54">
        <f t="shared" si="4"/>
        <v>1.0886778518717075</v>
      </c>
    </row>
    <row r="14" spans="2:11" ht="18">
      <c r="B14" s="55" t="s">
        <v>60</v>
      </c>
      <c r="C14" s="50">
        <v>462474</v>
      </c>
      <c r="D14" s="56">
        <v>310172</v>
      </c>
      <c r="E14" s="52">
        <f t="shared" si="0"/>
        <v>772646</v>
      </c>
      <c r="F14" s="75">
        <v>518511</v>
      </c>
      <c r="G14" s="51">
        <f t="shared" si="1"/>
        <v>1.1211678926815345</v>
      </c>
      <c r="H14" s="52">
        <v>361693</v>
      </c>
      <c r="I14" s="53">
        <f t="shared" si="2"/>
        <v>1.166104612924442</v>
      </c>
      <c r="J14" s="52">
        <f t="shared" si="3"/>
        <v>880204</v>
      </c>
      <c r="K14" s="54">
        <f t="shared" si="4"/>
        <v>1.1392073472198134</v>
      </c>
    </row>
    <row r="15" spans="2:11" ht="18">
      <c r="B15" s="55" t="s">
        <v>61</v>
      </c>
      <c r="C15" s="50">
        <v>358697</v>
      </c>
      <c r="D15" s="56">
        <v>287688</v>
      </c>
      <c r="E15" s="52">
        <f t="shared" si="0"/>
        <v>646385</v>
      </c>
      <c r="F15" s="50">
        <v>405083</v>
      </c>
      <c r="G15" s="51">
        <f t="shared" si="1"/>
        <v>1.12931805953214</v>
      </c>
      <c r="H15" s="52">
        <v>336803</v>
      </c>
      <c r="I15" s="53">
        <f t="shared" si="2"/>
        <v>1.170723144517672</v>
      </c>
      <c r="J15" s="52">
        <f t="shared" si="3"/>
        <v>741886</v>
      </c>
      <c r="K15" s="54">
        <f t="shared" si="4"/>
        <v>1.1477463121823681</v>
      </c>
    </row>
    <row r="16" spans="2:11" ht="18">
      <c r="B16" s="55" t="s">
        <v>62</v>
      </c>
      <c r="C16" s="50">
        <v>260730</v>
      </c>
      <c r="D16" s="56">
        <v>225387</v>
      </c>
      <c r="E16" s="52">
        <f t="shared" si="0"/>
        <v>486117</v>
      </c>
      <c r="F16" s="50">
        <v>297806</v>
      </c>
      <c r="G16" s="51">
        <f t="shared" si="1"/>
        <v>1.1422007440647413</v>
      </c>
      <c r="H16" s="52">
        <v>269390</v>
      </c>
      <c r="I16" s="53">
        <f t="shared" si="2"/>
        <v>1.1952330879775674</v>
      </c>
      <c r="J16" s="52">
        <f t="shared" si="3"/>
        <v>567196</v>
      </c>
      <c r="K16" s="54">
        <f t="shared" si="4"/>
        <v>1.1667890651838961</v>
      </c>
    </row>
    <row r="17" spans="2:11" ht="18">
      <c r="B17" s="55" t="s">
        <v>63</v>
      </c>
      <c r="C17" s="50">
        <v>169295</v>
      </c>
      <c r="D17" s="56">
        <v>154604</v>
      </c>
      <c r="E17" s="52">
        <f t="shared" si="0"/>
        <v>323899</v>
      </c>
      <c r="F17" s="50">
        <v>200702</v>
      </c>
      <c r="G17" s="51">
        <f t="shared" si="1"/>
        <v>1.1855164062730736</v>
      </c>
      <c r="H17" s="52">
        <v>185148</v>
      </c>
      <c r="I17" s="53">
        <f t="shared" si="2"/>
        <v>1.1975628056195182</v>
      </c>
      <c r="J17" s="52">
        <f t="shared" si="3"/>
        <v>385850</v>
      </c>
      <c r="K17" s="54">
        <f t="shared" si="4"/>
        <v>1.1912664132955026</v>
      </c>
    </row>
    <row r="18" spans="2:11" ht="18">
      <c r="B18" s="55" t="s">
        <v>64</v>
      </c>
      <c r="C18" s="50">
        <v>111918</v>
      </c>
      <c r="D18" s="56">
        <v>115205</v>
      </c>
      <c r="E18" s="52">
        <f t="shared" si="0"/>
        <v>227123</v>
      </c>
      <c r="F18" s="50">
        <v>131439</v>
      </c>
      <c r="G18" s="51">
        <f t="shared" si="1"/>
        <v>1.1744223449311102</v>
      </c>
      <c r="H18" s="52">
        <v>135651</v>
      </c>
      <c r="I18" s="53">
        <f t="shared" si="2"/>
        <v>1.1774749359836814</v>
      </c>
      <c r="J18" s="52">
        <f t="shared" si="3"/>
        <v>267090</v>
      </c>
      <c r="K18" s="54">
        <f t="shared" si="4"/>
        <v>1.1759707295166055</v>
      </c>
    </row>
    <row r="19" spans="2:11" ht="18.75" thickBot="1">
      <c r="B19" s="59" t="s">
        <v>65</v>
      </c>
      <c r="C19" s="69">
        <v>126464</v>
      </c>
      <c r="D19" s="70">
        <v>120304</v>
      </c>
      <c r="E19" s="68">
        <f t="shared" si="0"/>
        <v>246768</v>
      </c>
      <c r="F19" s="57">
        <v>142400</v>
      </c>
      <c r="G19" s="71">
        <f t="shared" si="1"/>
        <v>1.1260121457489878</v>
      </c>
      <c r="H19" s="58">
        <v>137043</v>
      </c>
      <c r="I19" s="72">
        <f t="shared" si="2"/>
        <v>1.13913918074212</v>
      </c>
      <c r="J19" s="68">
        <f t="shared" si="3"/>
        <v>279443</v>
      </c>
      <c r="K19" s="73">
        <f t="shared" si="4"/>
        <v>1.1324118200090774</v>
      </c>
    </row>
    <row r="20" spans="2:11" ht="19.5" thickBot="1" thickTop="1">
      <c r="B20" s="60" t="s">
        <v>66</v>
      </c>
      <c r="C20" s="61">
        <f>SUM(C5:C19)</f>
        <v>4306770</v>
      </c>
      <c r="D20" s="63">
        <f>SUM(D5:D19)</f>
        <v>3801193</v>
      </c>
      <c r="E20" s="64">
        <f t="shared" si="0"/>
        <v>8107963</v>
      </c>
      <c r="F20" s="61">
        <f>SUM(F5:F19)</f>
        <v>4799059</v>
      </c>
      <c r="G20" s="62">
        <f t="shared" si="1"/>
        <v>1.1143058486986768</v>
      </c>
      <c r="H20" s="64">
        <f>SUM(H5:H19)</f>
        <v>4353127</v>
      </c>
      <c r="I20" s="66">
        <f t="shared" si="2"/>
        <v>1.1452002042516651</v>
      </c>
      <c r="J20" s="64">
        <f t="shared" si="3"/>
        <v>9152186</v>
      </c>
      <c r="K20" s="65">
        <f t="shared" si="4"/>
        <v>1.1287898082416015</v>
      </c>
    </row>
  </sheetData>
  <mergeCells count="2">
    <mergeCell ref="C3:E3"/>
    <mergeCell ref="F3:K3"/>
  </mergeCells>
  <printOptions/>
  <pageMargins left="0.7874015748031497" right="0.7874015748031497" top="0.984251968503937" bottom="0.984251968503937" header="0.5118110236220472" footer="0.5118110236220472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2008-04-18T06:36:43Z</cp:lastPrinted>
  <dcterms:created xsi:type="dcterms:W3CDTF">2005-03-31T01:50:26Z</dcterms:created>
  <cp:category/>
  <cp:version/>
  <cp:contentType/>
  <cp:contentStatus/>
</cp:coreProperties>
</file>